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https://d.docs.live.net/7eda826bb2e00300/Accounts 2016-17/Year End Accounts/"/>
    </mc:Choice>
  </mc:AlternateContent>
  <bookViews>
    <workbookView xWindow="270" yWindow="690" windowWidth="20730" windowHeight="11385"/>
  </bookViews>
  <sheets>
    <sheet name="Header Sheet" sheetId="16" r:id="rId1"/>
    <sheet name="Income &amp; Expenditure " sheetId="1" r:id="rId2"/>
    <sheet name="Notes to I&amp;E" sheetId="10" r:id="rId3"/>
    <sheet name="Balance Sheet" sheetId="2" r:id="rId4"/>
    <sheet name="Notes to BS" sheetId="11" r:id="rId5"/>
    <sheet name="Reserves" sheetId="9" r:id="rId6"/>
    <sheet name="Explanation of Variances" sheetId="3" r:id="rId7"/>
    <sheet name="Bank Reconciliation" sheetId="5" r:id="rId8"/>
    <sheet name="Reconciliation of Boxes 7&amp;8" sheetId="7" r:id="rId9"/>
    <sheet name="Assets" sheetId="6" r:id="rId10"/>
    <sheet name="Sheet1" sheetId="17" r:id="rId11"/>
  </sheets>
  <definedNames>
    <definedName name="_xlnm.Print_Area" localSheetId="9">Assets!$A$1:$F$73</definedName>
    <definedName name="_xlnm.Print_Area" localSheetId="3">'Balance Sheet'!$A$1:$G$44</definedName>
    <definedName name="_xlnm.Print_Area" localSheetId="7">'Bank Reconciliation'!$A$1:$D$35</definedName>
    <definedName name="_xlnm.Print_Area" localSheetId="6">'Explanation of Variances'!$A$1:$F$14</definedName>
    <definedName name="_xlnm.Print_Area" localSheetId="1">'Income &amp; Expenditure '!$A$1:$G$48</definedName>
    <definedName name="_xlnm.Print_Area" localSheetId="4">'Notes to BS'!$A$1:$I$40</definedName>
    <definedName name="_xlnm.Print_Area" localSheetId="2">'Notes to I&amp;E'!$A$1:$M$47</definedName>
    <definedName name="_xlnm.Print_Area" localSheetId="8">'Reconciliation of Boxes 7&amp;8'!$A$1:$I$36</definedName>
    <definedName name="_xlnm.Print_Area" localSheetId="5">Reserves!$A$1:$E$69</definedName>
  </definedNames>
  <calcPr calcId="171027"/>
</workbook>
</file>

<file path=xl/calcChain.xml><?xml version="1.0" encoding="utf-8"?>
<calcChain xmlns="http://schemas.openxmlformats.org/spreadsheetml/2006/main">
  <c r="G41" i="2" l="1"/>
  <c r="G45" i="1"/>
  <c r="G46" i="1"/>
  <c r="C43" i="6"/>
  <c r="H31" i="7"/>
  <c r="H20" i="7"/>
  <c r="D33" i="5"/>
  <c r="D32" i="5"/>
  <c r="D28" i="5"/>
  <c r="D10" i="5"/>
  <c r="D27" i="5"/>
  <c r="D31" i="9"/>
  <c r="E25" i="9"/>
  <c r="E17" i="9"/>
  <c r="A47" i="1"/>
  <c r="F28" i="5" l="1"/>
  <c r="E43" i="6" l="1"/>
  <c r="D9" i="3" l="1"/>
  <c r="E9" i="3" s="1"/>
  <c r="D10" i="3"/>
  <c r="E10" i="3" s="1"/>
  <c r="D11" i="3"/>
  <c r="D12" i="3"/>
  <c r="E12" i="3" s="1"/>
  <c r="D13" i="3"/>
  <c r="E13" i="3" s="1"/>
  <c r="D14" i="3"/>
  <c r="D8" i="3"/>
  <c r="E8" i="3" s="1"/>
  <c r="D42" i="6"/>
  <c r="D43" i="6" s="1"/>
  <c r="D11" i="9" l="1"/>
  <c r="B8" i="9"/>
  <c r="G44" i="1" l="1"/>
  <c r="B11" i="9" l="1"/>
  <c r="B31" i="9" l="1"/>
  <c r="I33" i="7"/>
  <c r="G8" i="7"/>
  <c r="H9" i="7" s="1"/>
  <c r="I15" i="7" s="1"/>
  <c r="G15" i="2" l="1"/>
  <c r="G23" i="2" s="1"/>
  <c r="E23" i="9" l="1"/>
  <c r="E22" i="9"/>
  <c r="E21" i="9"/>
  <c r="E20" i="9"/>
  <c r="E19" i="9"/>
  <c r="E16" i="9"/>
  <c r="E15" i="9"/>
  <c r="G38" i="1"/>
  <c r="G14" i="1" l="1"/>
  <c r="G40" i="1" s="1"/>
  <c r="C8" i="9" s="1"/>
  <c r="C11" i="9" l="1"/>
  <c r="E11" i="9" s="1"/>
  <c r="G47" i="1"/>
  <c r="C31" i="9" l="1"/>
  <c r="G29" i="2" l="1"/>
  <c r="E31" i="9"/>
  <c r="E34" i="9" s="1"/>
  <c r="G43" i="2" l="1"/>
  <c r="I5" i="7"/>
  <c r="I35" i="7" s="1"/>
</calcChain>
</file>

<file path=xl/sharedStrings.xml><?xml version="1.0" encoding="utf-8"?>
<sst xmlns="http://schemas.openxmlformats.org/spreadsheetml/2006/main" count="261" uniqueCount="205">
  <si>
    <t>Wivelsfield Parish Council</t>
  </si>
  <si>
    <t>Income</t>
  </si>
  <si>
    <t>Precept</t>
  </si>
  <si>
    <t>Interest</t>
  </si>
  <si>
    <t>Other Income</t>
  </si>
  <si>
    <t>Overheads</t>
  </si>
  <si>
    <t>Salaries</t>
  </si>
  <si>
    <t>Travel and Subsistence</t>
  </si>
  <si>
    <t>Office Expenses</t>
  </si>
  <si>
    <t>Insurance</t>
  </si>
  <si>
    <t>Street Lighting</t>
  </si>
  <si>
    <t>Repairs and Maintenance</t>
  </si>
  <si>
    <t>Room Hire</t>
  </si>
  <si>
    <t>Wivelsfield News</t>
  </si>
  <si>
    <t>Training &amp; Conferences</t>
  </si>
  <si>
    <t>Professional Fees</t>
  </si>
  <si>
    <t>Election Expenses</t>
  </si>
  <si>
    <t>Subscriptions</t>
  </si>
  <si>
    <t>Section 137</t>
  </si>
  <si>
    <t>Grants Paid</t>
  </si>
  <si>
    <t>£</t>
  </si>
  <si>
    <t xml:space="preserve">Wivelsfield Parish Council </t>
  </si>
  <si>
    <t>CURRENT ASSETS</t>
  </si>
  <si>
    <t>Prepayments</t>
  </si>
  <si>
    <t>Debtors</t>
  </si>
  <si>
    <t>VAT Reclaimable</t>
  </si>
  <si>
    <t>Balances at Bank</t>
  </si>
  <si>
    <t>Cash in Hand</t>
  </si>
  <si>
    <t>Less:- CURRENT LIABILITIES</t>
  </si>
  <si>
    <t>Accruals</t>
  </si>
  <si>
    <t>Creditors</t>
  </si>
  <si>
    <t>NET ASSETS</t>
  </si>
  <si>
    <t>REPRESENTED BY:-</t>
  </si>
  <si>
    <t xml:space="preserve">General Fund </t>
  </si>
  <si>
    <t>Earmarked Reserves</t>
  </si>
  <si>
    <t>Village Improvement Fund</t>
  </si>
  <si>
    <t>Consultancy Services</t>
  </si>
  <si>
    <t>Section 1</t>
  </si>
  <si>
    <t>Variance (+/-) £</t>
  </si>
  <si>
    <t xml:space="preserve"> change %</t>
  </si>
  <si>
    <t>Detailed explanation of variance (with amounts £)</t>
  </si>
  <si>
    <t>Box 2 Precept</t>
  </si>
  <si>
    <t>Box 3 Other Income</t>
  </si>
  <si>
    <t>Box 4   Staff Costs</t>
  </si>
  <si>
    <t>Box 5  Loan/ Interest Capital</t>
  </si>
  <si>
    <t>Box 6 Other Payments</t>
  </si>
  <si>
    <t>Box 9 Fixed Assets</t>
  </si>
  <si>
    <t>Box 10 Total Borrowings</t>
  </si>
  <si>
    <t>Balances per bank statements</t>
  </si>
  <si>
    <t>less unpresented cheques</t>
  </si>
  <si>
    <t>Assets are defined as land, buildings, plant and equipment with a value in excess of £1000.</t>
  </si>
  <si>
    <t>Description</t>
  </si>
  <si>
    <t>Purchased</t>
  </si>
  <si>
    <t>Additions/</t>
  </si>
  <si>
    <t>Basis</t>
  </si>
  <si>
    <t xml:space="preserve">Deletions </t>
  </si>
  <si>
    <t xml:space="preserve">in year </t>
  </si>
  <si>
    <t>Buildings</t>
  </si>
  <si>
    <t>Village Hall</t>
  </si>
  <si>
    <t>Pavilion and Annex</t>
  </si>
  <si>
    <t>Street Furniture</t>
  </si>
  <si>
    <t>Bus Shelter, Green Road</t>
  </si>
  <si>
    <t>Bus Shelter, Ditchling Road</t>
  </si>
  <si>
    <t>Village Sign</t>
  </si>
  <si>
    <t>Guide Posts</t>
  </si>
  <si>
    <t>Cost</t>
  </si>
  <si>
    <t>Gates and Fences</t>
  </si>
  <si>
    <t>Gates &amp; fences, Church Lane car park</t>
  </si>
  <si>
    <t>War Memorials</t>
  </si>
  <si>
    <t>War Memorial, Green Road</t>
  </si>
  <si>
    <t>Office Contents</t>
  </si>
  <si>
    <t>Total additions/deletions</t>
  </si>
  <si>
    <t>Total value of fixed assets</t>
  </si>
  <si>
    <t>Total fixed asset sum as per annual return</t>
  </si>
  <si>
    <t>Figure for Box 7 of the Annual Return</t>
  </si>
  <si>
    <t>Rounded for box 8 of Annual Return</t>
  </si>
  <si>
    <t>Deduct:</t>
  </si>
  <si>
    <t>VAT reclaimable</t>
  </si>
  <si>
    <t>Total deductions</t>
  </si>
  <si>
    <t>Add:</t>
  </si>
  <si>
    <t>Total additions</t>
  </si>
  <si>
    <t>General Reserve</t>
  </si>
  <si>
    <t>Brought Forward</t>
  </si>
  <si>
    <t>Transferred In</t>
  </si>
  <si>
    <t>Transferred Out</t>
  </si>
  <si>
    <t>Carried Forward</t>
  </si>
  <si>
    <t>Bus Shelter, South Road</t>
  </si>
  <si>
    <t>Advised Cost^</t>
  </si>
  <si>
    <t>Insurance value*</t>
  </si>
  <si>
    <t>^ Cost - purchase cost &amp; installation - as advised by the suppliers of the new bus shelter, Littlethorpe of Leicester.</t>
  </si>
  <si>
    <t>The new South Road bus shelter was purchased and installed by a developer as part of the S106 Agreement for Shepherds Close,</t>
  </si>
  <si>
    <t>with ownership being passed to the Parish Council upon completion.</t>
  </si>
  <si>
    <t>Opening</t>
  </si>
  <si>
    <t>Surplus/</t>
  </si>
  <si>
    <t>Deficit</t>
  </si>
  <si>
    <t xml:space="preserve">Transferred </t>
  </si>
  <si>
    <t>In/Out</t>
  </si>
  <si>
    <t xml:space="preserve">Carried </t>
  </si>
  <si>
    <t>Forward</t>
  </si>
  <si>
    <t>Balance</t>
  </si>
  <si>
    <t>Professional Services</t>
  </si>
  <si>
    <t>Playground Equipment</t>
  </si>
  <si>
    <t>New Equipment Installed April 2013</t>
  </si>
  <si>
    <t xml:space="preserve">Wicksteed Equipment </t>
  </si>
  <si>
    <t>Original Play Equipment</t>
  </si>
  <si>
    <t>Equivalent Cost</t>
  </si>
  <si>
    <t>Desktop PC &amp; Printer</t>
  </si>
  <si>
    <t>Office Accommodation</t>
  </si>
  <si>
    <t>Neighbourhood Plan</t>
  </si>
  <si>
    <t xml:space="preserve"> as of 2011/12 financial year - to have fixed values during lifetime of the asset, with the only change to values on the asset</t>
  </si>
  <si>
    <t xml:space="preserve"> register being through additions or deletions). </t>
  </si>
  <si>
    <t>2013/14 existing play equipment was transferred to the Parish Council to coincide with purchasing of additional equipment</t>
  </si>
  <si>
    <t>so that the management of the whole lot would be undertaken by the PC.</t>
  </si>
  <si>
    <t>Grants</t>
  </si>
  <si>
    <t xml:space="preserve">Litter Services </t>
  </si>
  <si>
    <t>Agrees to B/S</t>
  </si>
  <si>
    <t>Clerk's Pension</t>
  </si>
  <si>
    <t>Chairman's Fund</t>
  </si>
  <si>
    <r>
      <rPr>
        <sz val="10"/>
        <rFont val="Tahoma"/>
        <family val="2"/>
      </rPr>
      <t>*Insurance values as per renewal notice dated December 2011, (last insurance value before rule change requiring all assets -</t>
    </r>
    <r>
      <rPr>
        <sz val="10"/>
        <color rgb="FFFF0000"/>
        <rFont val="Tahoma"/>
        <family val="2"/>
      </rPr>
      <t xml:space="preserve">  </t>
    </r>
  </si>
  <si>
    <t>Total of Box 7: Balances carried forward (fig agrees to Balance Sheet)</t>
  </si>
  <si>
    <t>Total of Box 8: Total cash and investments (fig agrees to Bank Rec)</t>
  </si>
  <si>
    <t>Financial Statements</t>
  </si>
  <si>
    <t>for the Year Ended</t>
  </si>
  <si>
    <t>Year Ended 31 March 2016</t>
  </si>
  <si>
    <t>Wivelsfield Website</t>
  </si>
  <si>
    <t>Assets</t>
  </si>
  <si>
    <t>Unexpected Repairs</t>
  </si>
  <si>
    <t>S Goacher Payroll Services</t>
  </si>
  <si>
    <t>2015/16</t>
  </si>
  <si>
    <r>
      <t>Village Gateways</t>
    </r>
    <r>
      <rPr>
        <sz val="11"/>
        <color rgb="FFFF0000"/>
        <rFont val="Calibri"/>
        <family val="2"/>
        <scheme val="minor"/>
      </rPr>
      <t xml:space="preserve"> </t>
    </r>
    <r>
      <rPr>
        <sz val="10"/>
        <rFont val="Tahoma"/>
      </rPr>
      <t xml:space="preserve"> (South Road, North Common Road and Green Road)</t>
    </r>
  </si>
  <si>
    <t>~ Cost of gateways as paid for by ESCC Highways, but transferred to PC ownership during latter part of 2015</t>
  </si>
  <si>
    <t xml:space="preserve">Earmarked Reserves </t>
  </si>
  <si>
    <t xml:space="preserve">Creditors  </t>
  </si>
  <si>
    <t xml:space="preserve">General Fund  </t>
  </si>
  <si>
    <t>Street Lights</t>
  </si>
  <si>
    <t>Nominal Cost**</t>
  </si>
  <si>
    <t>**Nominal Costs</t>
  </si>
  <si>
    <t xml:space="preserve">Other Income  </t>
  </si>
  <si>
    <t xml:space="preserve">Salaries </t>
  </si>
  <si>
    <t xml:space="preserve">Office Expenses </t>
  </si>
  <si>
    <t xml:space="preserve">Chairman's Fund </t>
  </si>
  <si>
    <t xml:space="preserve">Repairs &amp; Maintenance </t>
  </si>
  <si>
    <t xml:space="preserve">Training &amp; Conferences </t>
  </si>
  <si>
    <t xml:space="preserve">Professional Fees </t>
  </si>
  <si>
    <t xml:space="preserve">Neighbourhood Plan  </t>
  </si>
  <si>
    <t>A nominal value of £1 was added for the Village Hall and pavilion since they are owned by the Council but previously had had no value shown against them on the asset register.</t>
  </si>
  <si>
    <t>The Clerk had identified in year that the Council's street lights were not shown on the asset register.  It is thought that this is because the asset register was originally compiled using the list and values from the insurance schedule.  The Council's street lights are not insured, since it has considered the risk associated with this and concluded it would not be cost effective to insure the lights annually, given the lack of incidents associated with them.  The Council has 69 lights, all of different types (some afixed to another post, some on purpose built lighting columns, some concrete columns, some more modern metal ones)  purchased at different times, and which have therefore been included on  the asset register this year at the nominal value of £1 each in order to reflect their existence.</t>
  </si>
  <si>
    <t xml:space="preserve">Village Hall &amp; Pavilion  </t>
  </si>
  <si>
    <t>Village Gateways</t>
  </si>
  <si>
    <t>During 2015/16, ownership of the three sets of village gateways installed by East Sussex County Council as a part of the speed reduction scheme through Wivelsfield Green, was transferred to the Parish Council.  As per the Guidance in Local Governance &amp; Accountability, these have been valued at £1 in the accounts.</t>
  </si>
  <si>
    <t>Income &amp; Expenditure Account for the Year Ended 31st March 2017</t>
  </si>
  <si>
    <t>Year Ended 31 March 2017</t>
  </si>
  <si>
    <t>Entertainment, Events &amp; Refreshments</t>
  </si>
  <si>
    <t>Balance Sheet as at 31st March 2017</t>
  </si>
  <si>
    <t xml:space="preserve"> </t>
  </si>
  <si>
    <t>Movements in Reserves for the Year Ended 31 March 2017</t>
  </si>
  <si>
    <t>Use of NP Reserve for costs over revenue budget</t>
  </si>
  <si>
    <t>Use of Village Improvement Fund for repairs to Church Lane car park</t>
  </si>
  <si>
    <t>Bank Reconciliation to 31 March 2017</t>
  </si>
  <si>
    <t>Co-op Current Account (per statement 61)</t>
  </si>
  <si>
    <t>Barclays Current account (per statement 350 )</t>
  </si>
  <si>
    <t>Barclays Tracker account (per statement 89 )</t>
  </si>
  <si>
    <t>Plus cash in hand</t>
  </si>
  <si>
    <t>Total Value of Bank and Cash</t>
  </si>
  <si>
    <t>Reconciliation between Boxes 7 &amp; 8 of the 2016/17 Annual Return</t>
  </si>
  <si>
    <t>Village Day Grant</t>
  </si>
  <si>
    <t>Sage Uk Ltd</t>
  </si>
  <si>
    <t>External Audit Fee 2016/17</t>
  </si>
  <si>
    <t>Internal Audit Fee 2016/17</t>
  </si>
  <si>
    <t>Annual Play Area Inspection 2016/17</t>
  </si>
  <si>
    <t>Church Lane Car Park Repairs</t>
  </si>
  <si>
    <t>East Sussex County Council Streetlighting Energy</t>
  </si>
  <si>
    <t>East Sussex County Council Streetlight Maintenance</t>
  </si>
  <si>
    <t xml:space="preserve">Admin Salaries </t>
  </si>
  <si>
    <t>Wivelsfield PCC</t>
  </si>
  <si>
    <t>Asset Register as at 31 March 2017</t>
  </si>
  <si>
    <t>Defibrillators</t>
  </si>
  <si>
    <t>Four defibrillators &amp; external cabinets</t>
  </si>
  <si>
    <t>Explanation of Variances on the 2016/17 Annual Return</t>
  </si>
  <si>
    <t>2016/17</t>
  </si>
  <si>
    <t xml:space="preserve">Other income during 2016/17 was higher than during the preceding year as it included £100 credited back to the Co-op account for a cheque mistakenly destroyed by a payee and a refund of £48 from Lewes District Council. </t>
  </si>
  <si>
    <t>In October 2015, the Council agreed an increase to the Clerk's salary as well as introducing a pension scheme.  These increases in costs, which applied for only half of the 2015/16 financial year, subsequently applied to the whole of 2016/17.</t>
  </si>
  <si>
    <t>Other expenditure was higher during 2016/17 than the preceding year for a number of reasons.  Spending on training and conferences was approximately £1200 higher than the previous year owing to the Clerk registering for CiLCA and both Councillors and the Clerk attending more training sessions.  Travel expenses increased commensurately with the greater number of training courses attended  (expenditure under this heading being up by around £260).  Another significant one-off expense in 2016/17 was the purchase of four defibrillators and wall-mountable cabinets at a net cost of £5200.  Office expenses increased by approximately £1700 during the year, partly owing to the purchase of a laptop (£249), updated Sage 50 Accounts package (£277)  and Sage Cover Support (£236), and otherwise due to the need for some computer repairs, general office equipment and the fact of it being  the Council's first full year of paying a monthly charge for email hosting.  Repairs and maintenance costs were up by nearly £3k in 2016/17, owing to the purchase of a new log ramp at the children's play area (£2396 ) and undertaking repairs to the Church Lane car park surface (£1175). Offsetting these increases were reductions in a few budget areas, most notably neighbourhood plan spending( -£1600), the Parish Council website (-£950 approx)  and the Chairman's fund (-£400).</t>
  </si>
  <si>
    <t>The increase in fixed asset value represents the purchase value of four defibrillators and lockable cabinets.</t>
  </si>
  <si>
    <t>Notes to the Income &amp; Expenditure Account for the Year Ended 31 March 2017</t>
  </si>
  <si>
    <t>The 'other income' figure for 2016/17 had increased compared with the previous year owing to a refund of £48 from Lewes District Council and the crediting of a cheque for £100 inadvertently torn up by the recipient.</t>
  </si>
  <si>
    <t>The salaries figure for 2016/17 was higher than in 2015/16, owing to the uplift in hours and salary agreed in October 2015 applying across the whole of this financial year, alongside the pension contributions introduced at the same time.</t>
  </si>
  <si>
    <t>Office expenses increased by approximately £1700 this year owing to a combination of factors including the purchase of a laptop (£249), an updated Sage 50 Accounts package (£277), purchasing Sage Cover support (£236)and needing some computer repairs.  Other increases were due to having to have a BT engineer visit, needing to purchase extra items for the office and having the first full year of email hosting charges.</t>
  </si>
  <si>
    <t xml:space="preserve">Expenditure from the Chairman's fund dropped significantly in this financial year owing to the Chairman having not needed to present small thank you gifts to outgoing councillors etc. </t>
  </si>
  <si>
    <t>Nearly £3k more was spent on repairs and maintenance during the financial year just ended than the previous one, owing largely to the replacement of the log ramp at the children's play area (£2396) and the re-surfacing of a part of the Church Lane car park at a cost of £1175.</t>
  </si>
  <si>
    <t xml:space="preserve">Website costs were significantly lower in 2016/17 than in the previous year as those from 2015/16 reflected the costs of developing the site. </t>
  </si>
  <si>
    <t xml:space="preserve">The increased training costs in 2016/17 were largely due to the Clerk's registration with CiLCA, attendance of a Leadership course and a number of other training events, which between them totalled £1294.  </t>
  </si>
  <si>
    <t>Spending on professional fees showed a modest increase in 2016/17, primarily due to the Council's decision to engage a Planning Consultant to help with preparing for the Public Inquiry on the proposed Bovis development in the Parish.</t>
  </si>
  <si>
    <t>Neighbourhood Plan related expenditure fell significantly during the year just ended as the bulk of the work had been done in preceding years.  The sums incurred during 2016/17 related to the promoting of the Neighbourhood Plan referendum in October 2016.</t>
  </si>
  <si>
    <t xml:space="preserve">S137 expenditure increased hugely during 2016/17, predominantly as a result of  purchasing four debrillator units and associated externally mountable cases (£5200 in total).  Other increases were due to the Council choosing to provide: gritting to key pavements in inclement weather, a grant to Wivelsfield Green Playgroup to help provide outdoor storage and a donation of £250 to the Kent, Surrey and Sussex Air Ambulance. </t>
  </si>
  <si>
    <t>Notes to the Balance Sheet for the Y/E 31 March 2017</t>
  </si>
  <si>
    <t>The only prepayment was a grant of £2k provided to the Wivelsfield Village Day Committee to support this year's event in July.</t>
  </si>
  <si>
    <t>The balances at bank were very similar in 2016/17 to the preceding year.</t>
  </si>
  <si>
    <t>The VAT reclaimable for the final quarter of the 2016/17 year was approximately £500 higher than for the same quarter in 2015/16, partly because of the purchase of defibrillators during this period.</t>
  </si>
  <si>
    <t xml:space="preserve">The year end accruals for 2016/17 were roughly triple those for the preceding financial year, (£6k rather than £2k).  This was due to the invoices for the year's streetlighting maintenance and energy  (totalling a little over £4k between them)having not been received in-year as they were in 2015/16. </t>
  </si>
  <si>
    <t>The creditors figure represents unpaid invoices at the year-end for Sage Cover and hire of the Church Hall.</t>
  </si>
  <si>
    <t>Excess of Expenditure over Income</t>
  </si>
  <si>
    <t xml:space="preserve">The General Fund reduced by just over £3k owing to the combined effect of the Council having spent more than it received in 2016/17, offset by more modest transfers from earmarked reserves to the General Fund to reflect spending against the Village Improvement and Neighbourhood Plan reserves. </t>
  </si>
  <si>
    <t>The balances for the Village Improvement Fund and Neighbourhood Plan earmarked reserves fell  to reflect the costs of the log ramp replacement for the green and promotion of the NP referendum last October.</t>
  </si>
  <si>
    <t>Balance at bank at 31 March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</si>
</sst>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_ ;\-#,##0\ "/>
    <numFmt numFmtId="165" formatCode="#,##0.0_ ;\-#,##0.0\ "/>
    <numFmt numFmtId="166" formatCode="_(* #,##0_);_(* \(#,##0\);_(* &quot;-&quot;_);_(@_)"/>
    <numFmt numFmtId="167" formatCode="[$-F800]dddd\,\ mmmm\ dd\,\ yyyy"/>
  </numFmts>
  <fonts count="27" x14ac:knownFonts="1">
    <font>
      <sz val="10"/>
      <name val="Tahoma"/>
    </font>
    <font>
      <sz val="10"/>
      <name val="Tahoma"/>
      <family val="2"/>
    </font>
    <font>
      <sz val="10"/>
      <color indexed="8"/>
      <name val="Times New Roman"/>
      <family val="1"/>
    </font>
    <font>
      <b/>
      <sz val="10"/>
      <color indexed="8"/>
      <name val="Times New Roman"/>
      <family val="1"/>
    </font>
    <font>
      <sz val="10"/>
      <name val="Arial"/>
      <family val="2"/>
    </font>
    <font>
      <b/>
      <sz val="10"/>
      <name val="Arial"/>
      <family val="2"/>
    </font>
    <font>
      <sz val="10"/>
      <name val="Tahoma"/>
      <family val="2"/>
    </font>
    <font>
      <b/>
      <sz val="10"/>
      <color indexed="8"/>
      <name val="Tahoma"/>
      <family val="2"/>
    </font>
    <font>
      <sz val="10"/>
      <color indexed="8"/>
      <name val="Tahoma"/>
      <family val="2"/>
    </font>
    <font>
      <b/>
      <sz val="10"/>
      <name val="Tahoma"/>
      <family val="2"/>
    </font>
    <font>
      <sz val="10"/>
      <color rgb="FF00B050"/>
      <name val="Tahoma"/>
      <family val="2"/>
    </font>
    <font>
      <b/>
      <u/>
      <sz val="10"/>
      <name val="Arial"/>
      <family val="2"/>
    </font>
    <font>
      <b/>
      <u/>
      <sz val="10"/>
      <name val="Tahoma"/>
      <family val="2"/>
    </font>
    <font>
      <u/>
      <sz val="10"/>
      <name val="Tahoma"/>
      <family val="2"/>
    </font>
    <font>
      <sz val="8"/>
      <name val="Arial"/>
      <family val="2"/>
    </font>
    <font>
      <b/>
      <sz val="10"/>
      <color rgb="FF00B050"/>
      <name val="Arial"/>
      <family val="2"/>
    </font>
    <font>
      <sz val="8"/>
      <name val="Arial"/>
      <family val="2"/>
    </font>
    <font>
      <u/>
      <sz val="10"/>
      <name val="Arial"/>
      <family val="2"/>
    </font>
    <font>
      <sz val="10"/>
      <color rgb="FFFF0000"/>
      <name val="Tahoma"/>
      <family val="2"/>
    </font>
    <font>
      <sz val="11"/>
      <color rgb="FFFF0000"/>
      <name val="Calibri"/>
      <family val="2"/>
      <scheme val="minor"/>
    </font>
    <font>
      <b/>
      <sz val="10"/>
      <color rgb="FFFF0000"/>
      <name val="Arial"/>
      <family val="2"/>
    </font>
    <font>
      <sz val="22"/>
      <color rgb="FF00B050"/>
      <name val="Tahoma"/>
      <family val="2"/>
    </font>
    <font>
      <sz val="36"/>
      <name val="Tahoma"/>
      <family val="2"/>
    </font>
    <font>
      <sz val="28"/>
      <name val="Tahoma"/>
      <family val="2"/>
    </font>
    <font>
      <sz val="8"/>
      <name val="Tahoma"/>
      <family val="2"/>
    </font>
    <font>
      <sz val="10"/>
      <name val="Calibri"/>
      <family val="2"/>
      <scheme val="minor"/>
    </font>
    <font>
      <sz val="10"/>
      <color indexed="8"/>
      <name val="Tahoma"/>
    </font>
  </fonts>
  <fills count="3">
    <fill>
      <patternFill patternType="none"/>
    </fill>
    <fill>
      <patternFill patternType="gray125"/>
    </fill>
    <fill>
      <patternFill patternType="none">
        <fgColor indexed="65"/>
        <bgColor indexed="64"/>
      </patternFill>
    </fill>
  </fills>
  <borders count="10">
    <border>
      <left/>
      <right/>
      <top/>
      <bottom/>
      <diagonal/>
    </border>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2" borderId="1" applyFont="0" applyFill="0" applyBorder="0" applyAlignment="0" applyProtection="0"/>
  </cellStyleXfs>
  <cellXfs count="233">
    <xf numFmtId="0" fontId="0" fillId="0" borderId="0" xfId="0"/>
    <xf numFmtId="1" fontId="2" fillId="0" borderId="0" xfId="0" applyNumberFormat="1" applyFont="1" applyAlignment="1">
      <alignment horizontal="left"/>
    </xf>
    <xf numFmtId="2" fontId="2" fillId="0" borderId="0" xfId="0" applyNumberFormat="1" applyFont="1" applyAlignment="1">
      <alignment horizontal="right"/>
    </xf>
    <xf numFmtId="0" fontId="0" fillId="0" borderId="0" xfId="0" applyAlignment="1"/>
    <xf numFmtId="2" fontId="2" fillId="0" borderId="0" xfId="0" applyNumberFormat="1" applyFont="1" applyAlignment="1"/>
    <xf numFmtId="0" fontId="4" fillId="0" borderId="0" xfId="0" applyFont="1"/>
    <xf numFmtId="0" fontId="6" fillId="0" borderId="0" xfId="0" applyFont="1"/>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43" fontId="0" fillId="0" borderId="0" xfId="1" applyFont="1" applyFill="1" applyBorder="1"/>
    <xf numFmtId="43" fontId="6" fillId="0" borderId="0" xfId="1" applyFont="1" applyFill="1" applyBorder="1"/>
    <xf numFmtId="43" fontId="0" fillId="0" borderId="1" xfId="1" applyFont="1" applyFill="1" applyBorder="1"/>
    <xf numFmtId="0" fontId="10" fillId="0" borderId="0" xfId="0" applyFont="1" applyAlignment="1">
      <alignment horizontal="center"/>
    </xf>
    <xf numFmtId="0" fontId="11" fillId="0" borderId="0" xfId="0" applyFont="1"/>
    <xf numFmtId="0" fontId="5" fillId="0" borderId="0" xfId="0" applyFont="1"/>
    <xf numFmtId="0" fontId="12" fillId="0" borderId="0" xfId="0" applyFont="1"/>
    <xf numFmtId="0" fontId="9" fillId="0" borderId="0" xfId="0" applyFont="1"/>
    <xf numFmtId="0" fontId="13" fillId="0" borderId="0" xfId="0" applyFont="1"/>
    <xf numFmtId="43" fontId="6" fillId="0" borderId="4" xfId="1" applyFont="1" applyFill="1" applyBorder="1"/>
    <xf numFmtId="43" fontId="9" fillId="0" borderId="3" xfId="1" applyFont="1" applyFill="1" applyBorder="1"/>
    <xf numFmtId="43" fontId="6" fillId="0" borderId="1" xfId="1" applyFont="1" applyFill="1" applyBorder="1"/>
    <xf numFmtId="0" fontId="0" fillId="0" borderId="0" xfId="0" applyAlignment="1">
      <alignment horizontal="center" vertical="top"/>
    </xf>
    <xf numFmtId="0" fontId="0" fillId="0" borderId="0" xfId="0" applyAlignment="1">
      <alignment vertical="top"/>
    </xf>
    <xf numFmtId="164" fontId="0" fillId="2" borderId="1" xfId="1" applyNumberFormat="1" applyFont="1" applyAlignment="1">
      <alignment horizontal="right" vertical="top"/>
    </xf>
    <xf numFmtId="165" fontId="0" fillId="2" borderId="1" xfId="1" applyNumberFormat="1" applyFont="1" applyAlignment="1">
      <alignment horizontal="right" vertical="top"/>
    </xf>
    <xf numFmtId="0" fontId="0" fillId="0" borderId="5" xfId="0" applyBorder="1" applyAlignment="1">
      <alignment horizontal="center" vertical="top" wrapText="1"/>
    </xf>
    <xf numFmtId="164" fontId="0" fillId="2" borderId="5" xfId="1" applyNumberFormat="1" applyFont="1" applyBorder="1" applyAlignment="1">
      <alignment horizontal="center" vertical="top" wrapText="1"/>
    </xf>
    <xf numFmtId="165" fontId="0" fillId="2" borderId="5" xfId="1" applyNumberFormat="1" applyFont="1" applyBorder="1" applyAlignment="1">
      <alignment horizontal="center" vertical="top" wrapText="1"/>
    </xf>
    <xf numFmtId="0" fontId="0" fillId="0" borderId="5" xfId="0" applyBorder="1" applyAlignment="1">
      <alignment vertical="top" wrapText="1"/>
    </xf>
    <xf numFmtId="165" fontId="0" fillId="2" borderId="5" xfId="1" applyNumberFormat="1" applyFont="1" applyBorder="1" applyAlignment="1">
      <alignment horizontal="right" vertical="top"/>
    </xf>
    <xf numFmtId="0" fontId="14" fillId="0" borderId="5" xfId="0" applyFont="1" applyBorder="1" applyAlignment="1">
      <alignment horizontal="left" vertical="top" wrapText="1"/>
    </xf>
    <xf numFmtId="0" fontId="0" fillId="0" borderId="5" xfId="0" applyBorder="1" applyAlignment="1">
      <alignment vertical="top"/>
    </xf>
    <xf numFmtId="43" fontId="0" fillId="0" borderId="0" xfId="0" applyNumberFormat="1"/>
    <xf numFmtId="43" fontId="0" fillId="0" borderId="2" xfId="0" applyNumberFormat="1" applyBorder="1"/>
    <xf numFmtId="43" fontId="0" fillId="2" borderId="1" xfId="1" applyFont="1"/>
    <xf numFmtId="43" fontId="0" fillId="2" borderId="1" xfId="1" applyFont="1" applyAlignment="1">
      <alignment horizontal="center"/>
    </xf>
    <xf numFmtId="43" fontId="4" fillId="2" borderId="1" xfId="1" applyFont="1"/>
    <xf numFmtId="43" fontId="5" fillId="2" borderId="1" xfId="1" applyFont="1"/>
    <xf numFmtId="0" fontId="16" fillId="0" borderId="0" xfId="0" applyFont="1"/>
    <xf numFmtId="0" fontId="17" fillId="0" borderId="0" xfId="0" applyFont="1"/>
    <xf numFmtId="0" fontId="0" fillId="0" borderId="0" xfId="0"/>
    <xf numFmtId="0" fontId="6" fillId="0" borderId="0" xfId="0" applyFont="1"/>
    <xf numFmtId="166" fontId="5" fillId="2" borderId="1" xfId="1" applyNumberFormat="1" applyFont="1" applyBorder="1"/>
    <xf numFmtId="43" fontId="9" fillId="2" borderId="1" xfId="1" applyFont="1"/>
    <xf numFmtId="43" fontId="6" fillId="2" borderId="1" xfId="1" applyFont="1"/>
    <xf numFmtId="0" fontId="0" fillId="0" borderId="1" xfId="0" applyBorder="1"/>
    <xf numFmtId="43" fontId="0" fillId="2" borderId="1" xfId="1" applyFont="1" applyBorder="1"/>
    <xf numFmtId="0" fontId="5" fillId="2" borderId="1" xfId="1" applyNumberFormat="1" applyFont="1" applyBorder="1"/>
    <xf numFmtId="0" fontId="5" fillId="0" borderId="0" xfId="0" applyFont="1" applyAlignment="1">
      <alignment horizontal="right"/>
    </xf>
    <xf numFmtId="43" fontId="5" fillId="0" borderId="0" xfId="0" applyNumberFormat="1" applyFont="1" applyAlignment="1">
      <alignment horizontal="right"/>
    </xf>
    <xf numFmtId="2" fontId="0" fillId="0" borderId="0" xfId="0" applyNumberFormat="1"/>
    <xf numFmtId="1" fontId="0" fillId="0" borderId="0" xfId="0" applyNumberFormat="1"/>
    <xf numFmtId="2" fontId="0" fillId="0" borderId="0" xfId="0" applyNumberFormat="1" applyAlignment="1">
      <alignment horizontal="center"/>
    </xf>
    <xf numFmtId="1" fontId="0" fillId="0" borderId="0" xfId="0" applyNumberFormat="1" applyAlignment="1">
      <alignment horizontal="center"/>
    </xf>
    <xf numFmtId="1" fontId="5" fillId="0" borderId="8" xfId="0" applyNumberFormat="1" applyFont="1" applyBorder="1"/>
    <xf numFmtId="2" fontId="0" fillId="0" borderId="5" xfId="0" applyNumberFormat="1" applyBorder="1"/>
    <xf numFmtId="2" fontId="5" fillId="0" borderId="0" xfId="0" applyNumberFormat="1" applyFont="1"/>
    <xf numFmtId="1" fontId="5" fillId="0" borderId="5" xfId="0" applyNumberFormat="1" applyFont="1" applyBorder="1"/>
    <xf numFmtId="0" fontId="4" fillId="0" borderId="1" xfId="0" applyFont="1" applyBorder="1" applyAlignment="1">
      <alignment horizontal="left"/>
    </xf>
    <xf numFmtId="0" fontId="4" fillId="0" borderId="1" xfId="0" applyFont="1" applyBorder="1"/>
    <xf numFmtId="0" fontId="4" fillId="2" borderId="1" xfId="0" applyFont="1" applyFill="1" applyBorder="1"/>
    <xf numFmtId="2" fontId="6" fillId="0" borderId="5" xfId="0" applyNumberFormat="1" applyFont="1" applyBorder="1"/>
    <xf numFmtId="0" fontId="8" fillId="0" borderId="0" xfId="0" applyFont="1" applyAlignment="1">
      <alignment horizontal="left"/>
    </xf>
    <xf numFmtId="0" fontId="0" fillId="0" borderId="0" xfId="0"/>
    <xf numFmtId="0" fontId="6" fillId="0" borderId="0" xfId="0" applyFont="1"/>
    <xf numFmtId="0" fontId="4" fillId="0" borderId="0" xfId="0" applyFont="1" applyAlignment="1"/>
    <xf numFmtId="0" fontId="5" fillId="0" borderId="0" xfId="0" applyFont="1" applyAlignment="1"/>
    <xf numFmtId="0" fontId="6" fillId="0" borderId="0" xfId="0" applyFont="1" applyFill="1"/>
    <xf numFmtId="2" fontId="8" fillId="0" borderId="0" xfId="0" applyNumberFormat="1" applyFont="1" applyAlignment="1"/>
    <xf numFmtId="0" fontId="8" fillId="0" borderId="0" xfId="0" applyFont="1" applyAlignment="1">
      <alignment horizontal="right"/>
    </xf>
    <xf numFmtId="43" fontId="4" fillId="2" borderId="1" xfId="1" applyFont="1" applyBorder="1"/>
    <xf numFmtId="0" fontId="0" fillId="0" borderId="0" xfId="0"/>
    <xf numFmtId="1" fontId="5" fillId="0" borderId="0" xfId="0" applyNumberFormat="1" applyFont="1"/>
    <xf numFmtId="0" fontId="20" fillId="0" borderId="0" xfId="0" applyFont="1"/>
    <xf numFmtId="0" fontId="1" fillId="0" borderId="0" xfId="0" applyFont="1"/>
    <xf numFmtId="43" fontId="1" fillId="0" borderId="0" xfId="1" applyFont="1" applyFill="1" applyBorder="1"/>
    <xf numFmtId="0" fontId="1" fillId="0" borderId="0" xfId="0" applyFont="1" applyFill="1"/>
    <xf numFmtId="1" fontId="0" fillId="2" borderId="5" xfId="1" applyNumberFormat="1" applyFont="1" applyBorder="1" applyAlignment="1">
      <alignment horizontal="right" vertical="top"/>
    </xf>
    <xf numFmtId="1" fontId="0" fillId="2" borderId="7" xfId="1" applyNumberFormat="1" applyFont="1" applyBorder="1" applyAlignment="1">
      <alignment horizontal="right" vertical="top"/>
    </xf>
    <xf numFmtId="0" fontId="0" fillId="0" borderId="0" xfId="0"/>
    <xf numFmtId="0" fontId="0" fillId="0" borderId="0" xfId="0" applyAlignment="1">
      <alignment horizontal="right"/>
    </xf>
    <xf numFmtId="0" fontId="1" fillId="0" borderId="0" xfId="0" applyFont="1" applyAlignment="1">
      <alignment horizontal="right"/>
    </xf>
    <xf numFmtId="167" fontId="0" fillId="2" borderId="1" xfId="1" applyNumberFormat="1" applyFont="1"/>
    <xf numFmtId="43" fontId="1" fillId="2" borderId="1" xfId="1" applyFont="1" applyAlignment="1">
      <alignment horizontal="center"/>
    </xf>
    <xf numFmtId="0" fontId="0" fillId="0" borderId="0" xfId="0"/>
    <xf numFmtId="0" fontId="0" fillId="0" borderId="0" xfId="0"/>
    <xf numFmtId="43" fontId="1" fillId="0" borderId="0" xfId="1" applyFont="1" applyFill="1" applyBorder="1" applyAlignment="1">
      <alignment horizontal="center" wrapText="1"/>
    </xf>
    <xf numFmtId="0" fontId="0" fillId="0" borderId="0" xfId="0"/>
    <xf numFmtId="0" fontId="0" fillId="0" borderId="0" xfId="0"/>
    <xf numFmtId="0" fontId="6" fillId="0" borderId="0" xfId="0" applyFont="1"/>
    <xf numFmtId="43" fontId="9" fillId="0" borderId="3" xfId="0" applyNumberFormat="1" applyFont="1" applyBorder="1"/>
    <xf numFmtId="41" fontId="6" fillId="0" borderId="0" xfId="1" applyNumberFormat="1" applyFont="1" applyFill="1" applyBorder="1"/>
    <xf numFmtId="0" fontId="18" fillId="0" borderId="0" xfId="0" applyFont="1"/>
    <xf numFmtId="0" fontId="1" fillId="0" borderId="0" xfId="0" applyFont="1" applyAlignment="1">
      <alignment horizontal="center" wrapText="1"/>
    </xf>
    <xf numFmtId="0" fontId="18" fillId="0" borderId="5" xfId="0" applyFont="1" applyBorder="1" applyAlignment="1">
      <alignment vertical="top"/>
    </xf>
    <xf numFmtId="43" fontId="18" fillId="2" borderId="1" xfId="1" applyFont="1"/>
    <xf numFmtId="0" fontId="0" fillId="0" borderId="0" xfId="0"/>
    <xf numFmtId="0" fontId="8" fillId="0" borderId="0" xfId="0" applyFont="1" applyAlignment="1">
      <alignment horizontal="left"/>
    </xf>
    <xf numFmtId="0" fontId="8" fillId="0" borderId="0" xfId="0" applyNumberFormat="1" applyFont="1" applyAlignment="1">
      <alignment horizontal="right"/>
    </xf>
    <xf numFmtId="43" fontId="1" fillId="2" borderId="1" xfId="1" applyFont="1" applyFill="1" applyBorder="1"/>
    <xf numFmtId="43" fontId="9" fillId="2" borderId="2" xfId="1" applyFont="1" applyFill="1" applyBorder="1"/>
    <xf numFmtId="43" fontId="9" fillId="2" borderId="1" xfId="1" applyFont="1" applyFill="1" applyBorder="1"/>
    <xf numFmtId="0" fontId="6" fillId="0" borderId="0" xfId="0" applyFont="1"/>
    <xf numFmtId="0" fontId="0" fillId="0" borderId="0" xfId="0"/>
    <xf numFmtId="0" fontId="1" fillId="0" borderId="0" xfId="0" applyFont="1" applyAlignment="1">
      <alignment vertical="top" wrapText="1"/>
    </xf>
    <xf numFmtId="43" fontId="6" fillId="0" borderId="3" xfId="1" applyFont="1" applyFill="1" applyBorder="1"/>
    <xf numFmtId="43" fontId="8" fillId="0" borderId="0" xfId="0" applyNumberFormat="1" applyFont="1" applyAlignment="1">
      <alignment horizontal="left"/>
    </xf>
    <xf numFmtId="2" fontId="0" fillId="0" borderId="1" xfId="0" applyNumberFormat="1" applyBorder="1"/>
    <xf numFmtId="1" fontId="0" fillId="0" borderId="1" xfId="0" applyNumberFormat="1" applyBorder="1"/>
    <xf numFmtId="43" fontId="1" fillId="2" borderId="1" xfId="1" applyFont="1"/>
    <xf numFmtId="0" fontId="18" fillId="0" borderId="0" xfId="0" applyFont="1" applyAlignment="1">
      <alignment horizontal="right"/>
    </xf>
    <xf numFmtId="43" fontId="1" fillId="0" borderId="0" xfId="0" applyNumberFormat="1" applyFont="1"/>
    <xf numFmtId="0" fontId="1" fillId="0" borderId="0" xfId="0" applyFont="1" applyAlignment="1"/>
    <xf numFmtId="41" fontId="9" fillId="0" borderId="0" xfId="0" applyNumberFormat="1" applyFont="1"/>
    <xf numFmtId="0" fontId="14" fillId="0" borderId="5" xfId="0" applyFont="1" applyBorder="1" applyAlignment="1">
      <alignment vertical="top" wrapText="1"/>
    </xf>
    <xf numFmtId="0" fontId="0" fillId="0" borderId="0" xfId="0"/>
    <xf numFmtId="0" fontId="10" fillId="0" borderId="0" xfId="0" applyFont="1" applyAlignment="1">
      <alignment horizontal="center"/>
    </xf>
    <xf numFmtId="0" fontId="0" fillId="0" borderId="0" xfId="0" applyAlignment="1">
      <alignment horizontal="center"/>
    </xf>
    <xf numFmtId="0" fontId="18" fillId="0" borderId="0" xfId="0" applyFont="1" applyAlignment="1">
      <alignment vertical="top" wrapText="1"/>
    </xf>
    <xf numFmtId="0" fontId="1" fillId="0" borderId="0" xfId="0" applyFont="1" applyAlignment="1">
      <alignment horizontal="left" vertical="top"/>
    </xf>
    <xf numFmtId="0" fontId="1" fillId="0" borderId="0" xfId="0" applyFont="1" applyFill="1" applyAlignment="1">
      <alignment wrapText="1"/>
    </xf>
    <xf numFmtId="0" fontId="0" fillId="0" borderId="0" xfId="0" applyAlignment="1">
      <alignment horizontal="center" wrapText="1"/>
    </xf>
    <xf numFmtId="0" fontId="22" fillId="0" borderId="0" xfId="0" applyFont="1" applyAlignment="1">
      <alignment wrapText="1"/>
    </xf>
    <xf numFmtId="43" fontId="0" fillId="0" borderId="0" xfId="1" applyFont="1" applyFill="1" applyBorder="1" applyAlignment="1"/>
    <xf numFmtId="43" fontId="0" fillId="0" borderId="1" xfId="1" applyFont="1" applyFill="1" applyBorder="1" applyAlignment="1"/>
    <xf numFmtId="0" fontId="10" fillId="0" borderId="0" xfId="0" applyFont="1" applyAlignment="1"/>
    <xf numFmtId="43" fontId="3" fillId="0" borderId="1" xfId="1" applyFont="1" applyFill="1" applyBorder="1" applyAlignment="1"/>
    <xf numFmtId="0" fontId="7" fillId="0" borderId="0" xfId="0" applyFont="1" applyAlignment="1"/>
    <xf numFmtId="0" fontId="8" fillId="0" borderId="0" xfId="0" applyFont="1" applyAlignment="1"/>
    <xf numFmtId="43" fontId="0" fillId="0" borderId="2" xfId="1" applyFont="1" applyFill="1" applyBorder="1" applyAlignment="1"/>
    <xf numFmtId="43" fontId="0" fillId="2" borderId="1" xfId="1" applyFont="1" applyFill="1" applyBorder="1" applyAlignment="1"/>
    <xf numFmtId="43" fontId="6" fillId="0" borderId="0" xfId="1" applyFont="1" applyFill="1" applyBorder="1" applyAlignment="1"/>
    <xf numFmtId="43" fontId="9" fillId="0" borderId="9" xfId="1" applyFont="1" applyFill="1" applyBorder="1" applyAlignment="1"/>
    <xf numFmtId="43" fontId="5" fillId="0" borderId="1" xfId="1" applyFont="1" applyFill="1" applyBorder="1" applyAlignment="1"/>
    <xf numFmtId="0" fontId="0" fillId="0" borderId="0" xfId="0"/>
    <xf numFmtId="0" fontId="8" fillId="0" borderId="0" xfId="0" applyFont="1" applyAlignment="1"/>
    <xf numFmtId="0" fontId="6" fillId="0" borderId="0" xfId="0" applyFont="1" applyAlignment="1"/>
    <xf numFmtId="0" fontId="10" fillId="0" borderId="0" xfId="0" applyFont="1" applyAlignment="1">
      <alignment horizontal="center"/>
    </xf>
    <xf numFmtId="0" fontId="0" fillId="0" borderId="0" xfId="0" applyAlignment="1">
      <alignment horizontal="center"/>
    </xf>
    <xf numFmtId="0" fontId="0" fillId="0" borderId="0" xfId="0"/>
    <xf numFmtId="43" fontId="18" fillId="0" borderId="0" xfId="1" applyFont="1" applyFill="1" applyBorder="1"/>
    <xf numFmtId="0" fontId="12" fillId="0" borderId="1" xfId="0" applyFont="1" applyBorder="1"/>
    <xf numFmtId="0" fontId="1" fillId="0" borderId="1" xfId="0" applyFont="1" applyBorder="1"/>
    <xf numFmtId="0" fontId="9" fillId="0" borderId="1" xfId="0" applyFont="1" applyBorder="1"/>
    <xf numFmtId="164" fontId="1" fillId="0" borderId="0" xfId="1" applyNumberFormat="1" applyFont="1" applyFill="1" applyBorder="1"/>
    <xf numFmtId="43" fontId="1" fillId="0" borderId="2" xfId="1" applyFont="1" applyFill="1" applyBorder="1" applyAlignment="1"/>
    <xf numFmtId="43" fontId="1" fillId="0" borderId="0" xfId="1" applyFont="1" applyFill="1" applyBorder="1" applyAlignment="1"/>
    <xf numFmtId="0" fontId="1" fillId="0" borderId="6" xfId="0" applyFont="1" applyBorder="1" applyAlignment="1">
      <alignment horizontal="center" vertical="top"/>
    </xf>
    <xf numFmtId="0" fontId="1" fillId="0" borderId="5" xfId="0" applyFont="1" applyBorder="1" applyAlignment="1">
      <alignment horizontal="center" vertical="top"/>
    </xf>
    <xf numFmtId="43" fontId="0" fillId="0" borderId="5" xfId="0" applyNumberFormat="1" applyBorder="1" applyAlignment="1">
      <alignment horizontal="right" vertical="top"/>
    </xf>
    <xf numFmtId="0" fontId="0" fillId="0" borderId="5" xfId="0" applyBorder="1" applyAlignment="1">
      <alignment horizontal="right" vertical="top"/>
    </xf>
    <xf numFmtId="0" fontId="0" fillId="0" borderId="0" xfId="0"/>
    <xf numFmtId="0" fontId="1" fillId="0" borderId="0" xfId="0" applyFont="1" applyAlignment="1">
      <alignment horizontal="center"/>
    </xf>
    <xf numFmtId="0" fontId="24" fillId="0" borderId="0" xfId="0" applyFont="1"/>
    <xf numFmtId="43" fontId="1" fillId="2" borderId="2" xfId="1" applyFont="1" applyFill="1" applyBorder="1"/>
    <xf numFmtId="43" fontId="9" fillId="0" borderId="1" xfId="0" applyNumberFormat="1" applyFont="1" applyBorder="1"/>
    <xf numFmtId="0" fontId="13" fillId="0" borderId="1" xfId="0" applyFont="1" applyBorder="1"/>
    <xf numFmtId="43" fontId="25" fillId="2" borderId="1" xfId="1" applyFont="1" applyFill="1" applyBorder="1"/>
    <xf numFmtId="43" fontId="6" fillId="0" borderId="0" xfId="0" applyNumberFormat="1" applyFont="1"/>
    <xf numFmtId="0" fontId="1" fillId="0" borderId="0" xfId="0" applyFont="1" applyAlignment="1">
      <alignment wrapText="1"/>
    </xf>
    <xf numFmtId="0" fontId="10" fillId="0" borderId="0" xfId="0" applyFont="1" applyAlignment="1">
      <alignment horizontal="justify" vertical="top" wrapText="1"/>
    </xf>
    <xf numFmtId="0" fontId="18" fillId="0" borderId="0" xfId="0" applyFont="1" applyAlignment="1">
      <alignment horizontal="justify" vertical="top" wrapText="1"/>
    </xf>
    <xf numFmtId="0" fontId="1" fillId="0" borderId="0" xfId="0" applyFont="1" applyAlignment="1">
      <alignment horizontal="justify" vertical="top" wrapText="1"/>
    </xf>
    <xf numFmtId="0" fontId="6" fillId="0" borderId="0" xfId="0" applyFont="1" applyAlignment="1">
      <alignment horizontal="justify" vertical="top"/>
    </xf>
    <xf numFmtId="43" fontId="6" fillId="0" borderId="0" xfId="1" applyFont="1" applyFill="1" applyBorder="1" applyAlignment="1">
      <alignment horizontal="justify" vertical="top"/>
    </xf>
    <xf numFmtId="0" fontId="6" fillId="0" borderId="0" xfId="0" applyFont="1" applyAlignment="1">
      <alignment horizontal="justify" vertical="top" wrapText="1"/>
    </xf>
    <xf numFmtId="43" fontId="9" fillId="0" borderId="1" xfId="1" applyFont="1" applyFill="1" applyBorder="1" applyAlignment="1">
      <alignment horizontal="center"/>
    </xf>
    <xf numFmtId="0" fontId="1" fillId="0" borderId="1" xfId="1" applyNumberFormat="1" applyFont="1" applyFill="1" applyBorder="1" applyAlignment="1">
      <alignment vertical="top" wrapText="1"/>
    </xf>
    <xf numFmtId="0" fontId="0" fillId="0" borderId="0" xfId="0"/>
    <xf numFmtId="0" fontId="18" fillId="0" borderId="0" xfId="0" applyFont="1" applyAlignment="1">
      <alignment horizontal="left" vertical="top"/>
    </xf>
    <xf numFmtId="0" fontId="0" fillId="0" borderId="0" xfId="0" applyFont="1"/>
    <xf numFmtId="43" fontId="9" fillId="0" borderId="1" xfId="1" applyFont="1" applyFill="1" applyBorder="1" applyAlignment="1">
      <alignment horizontal="justify" vertical="justify"/>
    </xf>
    <xf numFmtId="0" fontId="0" fillId="0" borderId="0" xfId="0" applyAlignment="1">
      <alignment horizontal="justify" vertical="justify"/>
    </xf>
    <xf numFmtId="0" fontId="1" fillId="0" borderId="0" xfId="0" applyFont="1" applyAlignment="1">
      <alignment horizontal="justify" vertical="justify"/>
    </xf>
    <xf numFmtId="2" fontId="1" fillId="0" borderId="0" xfId="0" applyNumberFormat="1" applyFont="1" applyAlignment="1">
      <alignment horizontal="justify" vertical="justify"/>
    </xf>
    <xf numFmtId="0" fontId="1" fillId="0" borderId="0" xfId="0" applyFont="1" applyAlignment="1">
      <alignment horizontal="justify" vertical="justify" wrapText="1"/>
    </xf>
    <xf numFmtId="0" fontId="18" fillId="0" borderId="0" xfId="0" applyFont="1" applyAlignment="1">
      <alignment horizontal="justify" vertical="justify" wrapText="1"/>
    </xf>
    <xf numFmtId="43" fontId="1" fillId="0" borderId="1" xfId="1" applyFont="1" applyFill="1" applyBorder="1" applyAlignment="1">
      <alignment horizontal="left" vertical="top"/>
    </xf>
    <xf numFmtId="43" fontId="9" fillId="0" borderId="1" xfId="1" applyFont="1" applyFill="1" applyBorder="1" applyAlignment="1">
      <alignment horizontal="left" vertical="top"/>
    </xf>
    <xf numFmtId="0" fontId="0" fillId="0" borderId="0" xfId="0" applyAlignment="1">
      <alignment horizontal="left" vertical="top"/>
    </xf>
    <xf numFmtId="43" fontId="0" fillId="0" borderId="1" xfId="1" applyFont="1" applyFill="1" applyBorder="1" applyAlignment="1">
      <alignment horizontal="left" vertical="top"/>
    </xf>
    <xf numFmtId="0" fontId="6" fillId="0" borderId="0" xfId="0" applyFont="1" applyAlignment="1">
      <alignment horizontal="left" vertical="top"/>
    </xf>
    <xf numFmtId="43" fontId="0" fillId="2" borderId="1" xfId="1" applyFont="1" applyAlignment="1">
      <alignment horizontal="justify" vertical="justify"/>
    </xf>
    <xf numFmtId="0" fontId="18" fillId="0" borderId="0" xfId="0" applyFont="1" applyAlignment="1">
      <alignment horizontal="center" vertical="justify"/>
    </xf>
    <xf numFmtId="0" fontId="1" fillId="0" borderId="0" xfId="0" applyFont="1" applyAlignment="1">
      <alignment vertical="justify" wrapText="1"/>
    </xf>
    <xf numFmtId="0" fontId="6" fillId="0" borderId="0" xfId="0" applyFont="1" applyAlignment="1"/>
    <xf numFmtId="0" fontId="8" fillId="0" borderId="0" xfId="0" applyFont="1" applyAlignment="1"/>
    <xf numFmtId="0" fontId="0" fillId="0" borderId="0" xfId="0"/>
    <xf numFmtId="0" fontId="1" fillId="0" borderId="0" xfId="0" applyFont="1" applyAlignment="1">
      <alignment horizontal="justify" vertical="justify" wrapText="1"/>
    </xf>
    <xf numFmtId="0" fontId="1" fillId="0" borderId="0" xfId="0" applyFont="1" applyAlignment="1">
      <alignment horizontal="justify" vertical="top" wrapText="1"/>
    </xf>
    <xf numFmtId="0" fontId="8" fillId="0" borderId="0" xfId="0" applyNumberFormat="1" applyFont="1" applyAlignment="1">
      <alignment horizontal="right"/>
    </xf>
    <xf numFmtId="0" fontId="8" fillId="0" borderId="0" xfId="0" applyFont="1" applyAlignment="1">
      <alignment horizontal="left"/>
    </xf>
    <xf numFmtId="0" fontId="1" fillId="0" borderId="0" xfId="0" applyFont="1" applyAlignment="1">
      <alignment horizontal="justify" vertical="justify"/>
    </xf>
    <xf numFmtId="2" fontId="26" fillId="0" borderId="0" xfId="0" applyNumberFormat="1" applyFont="1" applyAlignment="1">
      <alignment horizontal="right"/>
    </xf>
    <xf numFmtId="1" fontId="0" fillId="2" borderId="1" xfId="1" applyNumberFormat="1" applyFont="1"/>
    <xf numFmtId="1" fontId="0" fillId="0" borderId="0" xfId="0" applyNumberFormat="1" applyAlignment="1">
      <alignment horizontal="right"/>
    </xf>
    <xf numFmtId="43" fontId="0" fillId="0" borderId="0" xfId="1" applyFont="1" applyFill="1" applyBorder="1" applyAlignment="1">
      <alignment horizontal="center" wrapTex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167" fontId="22" fillId="0" borderId="0" xfId="0" applyNumberFormat="1" applyFont="1" applyAlignment="1">
      <alignment horizontal="center" vertical="center"/>
    </xf>
    <xf numFmtId="43" fontId="9" fillId="0" borderId="0" xfId="1" applyFont="1" applyFill="1" applyBorder="1" applyAlignment="1"/>
    <xf numFmtId="0" fontId="7" fillId="0" borderId="0" xfId="0" applyFont="1" applyAlignment="1"/>
    <xf numFmtId="0" fontId="6" fillId="0" borderId="0" xfId="0" applyFont="1" applyAlignment="1"/>
    <xf numFmtId="0" fontId="8" fillId="0" borderId="0" xfId="0" applyFont="1" applyAlignment="1"/>
    <xf numFmtId="0" fontId="9" fillId="0" borderId="0" xfId="0" applyFont="1" applyAlignment="1"/>
    <xf numFmtId="0" fontId="10" fillId="0" borderId="1" xfId="0" applyFont="1" applyBorder="1" applyAlignment="1">
      <alignment horizontal="center"/>
    </xf>
    <xf numFmtId="2" fontId="2" fillId="0" borderId="0" xfId="0" applyNumberFormat="1" applyFont="1" applyAlignment="1">
      <alignment horizontal="right"/>
    </xf>
    <xf numFmtId="0" fontId="0" fillId="0" borderId="0" xfId="0"/>
    <xf numFmtId="0" fontId="1" fillId="0" borderId="0" xfId="0" applyFont="1" applyAlignment="1">
      <alignment horizontal="justify" vertical="justify" wrapText="1"/>
    </xf>
    <xf numFmtId="43" fontId="9" fillId="0" borderId="0" xfId="1" applyFont="1" applyFill="1" applyBorder="1" applyAlignment="1">
      <alignment horizontal="center"/>
    </xf>
    <xf numFmtId="0" fontId="1" fillId="0" borderId="1" xfId="1" applyNumberFormat="1" applyFont="1" applyFill="1" applyBorder="1" applyAlignment="1">
      <alignment horizontal="justify" vertical="justify" wrapText="1"/>
    </xf>
    <xf numFmtId="0" fontId="1" fillId="0" borderId="0" xfId="0" applyFont="1" applyAlignment="1">
      <alignment horizontal="left" vertical="justify"/>
    </xf>
    <xf numFmtId="43" fontId="1" fillId="0" borderId="1" xfId="1" applyFont="1" applyFill="1" applyBorder="1" applyAlignment="1">
      <alignment horizontal="left" vertical="top"/>
    </xf>
    <xf numFmtId="0" fontId="1" fillId="0" borderId="0" xfId="0" applyFont="1" applyAlignment="1">
      <alignment horizontal="left" vertical="justify" wrapText="1"/>
    </xf>
    <xf numFmtId="0" fontId="10" fillId="0" borderId="0" xfId="0" applyFont="1" applyAlignment="1">
      <alignment horizontal="center"/>
    </xf>
    <xf numFmtId="0" fontId="9" fillId="0" borderId="0" xfId="0" applyFont="1" applyAlignment="1">
      <alignment horizontal="center"/>
    </xf>
    <xf numFmtId="0" fontId="1" fillId="0" borderId="0" xfId="0" applyFont="1" applyAlignment="1">
      <alignment horizontal="left" vertical="top" wrapText="1"/>
    </xf>
    <xf numFmtId="0" fontId="0" fillId="0" borderId="0" xfId="0" applyAlignment="1">
      <alignment horizontal="center"/>
    </xf>
    <xf numFmtId="0" fontId="9" fillId="0" borderId="0" xfId="0" applyFont="1" applyFill="1" applyAlignment="1">
      <alignment horizontal="center"/>
    </xf>
    <xf numFmtId="0" fontId="1" fillId="0" borderId="0" xfId="0" applyFont="1" applyFill="1" applyAlignment="1">
      <alignment horizontal="left" vertical="top" wrapText="1"/>
    </xf>
    <xf numFmtId="0" fontId="1" fillId="0" borderId="0" xfId="0" applyFont="1" applyAlignment="1">
      <alignment horizontal="justify" vertical="top" wrapText="1"/>
    </xf>
    <xf numFmtId="0" fontId="1" fillId="0" borderId="0" xfId="0" applyFont="1" applyAlignment="1">
      <alignment horizontal="center"/>
    </xf>
    <xf numFmtId="0" fontId="15"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center"/>
    </xf>
    <xf numFmtId="0" fontId="8" fillId="0" borderId="0" xfId="0" applyFont="1" applyAlignment="1">
      <alignment horizontal="left"/>
    </xf>
    <xf numFmtId="43" fontId="8" fillId="0" borderId="0" xfId="0" applyNumberFormat="1" applyFont="1" applyAlignment="1">
      <alignment horizontal="left"/>
    </xf>
    <xf numFmtId="0" fontId="11" fillId="0" borderId="0" xfId="0" applyFont="1" applyAlignment="1">
      <alignment horizontal="left"/>
    </xf>
    <xf numFmtId="0" fontId="5" fillId="0" borderId="0" xfId="0" applyFont="1" applyAlignment="1">
      <alignment horizontal="left"/>
    </xf>
    <xf numFmtId="0" fontId="17" fillId="0" borderId="0" xfId="0" applyFont="1" applyAlignment="1">
      <alignment horizontal="left"/>
    </xf>
    <xf numFmtId="0" fontId="1" fillId="0" borderId="0" xfId="0" applyFont="1" applyAlignment="1">
      <alignment horizontal="justify"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tabSelected="1" view="pageLayout" topLeftCell="A5" zoomScaleNormal="100" workbookViewId="0"/>
  </sheetViews>
  <sheetFormatPr defaultRowHeight="12.75" x14ac:dyDescent="0.2"/>
  <sheetData>
    <row r="2" spans="1:10" ht="12.75" customHeight="1" x14ac:dyDescent="0.2">
      <c r="A2" s="199" t="s">
        <v>0</v>
      </c>
      <c r="B2" s="199"/>
      <c r="C2" s="199"/>
      <c r="D2" s="199"/>
      <c r="E2" s="199"/>
      <c r="F2" s="199"/>
      <c r="G2" s="199"/>
      <c r="H2" s="199"/>
      <c r="I2" s="199"/>
      <c r="J2" s="199"/>
    </row>
    <row r="3" spans="1:10" ht="12.75" customHeight="1" x14ac:dyDescent="0.2">
      <c r="A3" s="199"/>
      <c r="B3" s="199"/>
      <c r="C3" s="199"/>
      <c r="D3" s="199"/>
      <c r="E3" s="199"/>
      <c r="F3" s="199"/>
      <c r="G3" s="199"/>
      <c r="H3" s="199"/>
      <c r="I3" s="199"/>
      <c r="J3" s="199"/>
    </row>
    <row r="4" spans="1:10" ht="12.75" customHeight="1" x14ac:dyDescent="0.2">
      <c r="A4" s="199"/>
      <c r="B4" s="199"/>
      <c r="C4" s="199"/>
      <c r="D4" s="199"/>
      <c r="E4" s="199"/>
      <c r="F4" s="199"/>
      <c r="G4" s="199"/>
      <c r="H4" s="199"/>
      <c r="I4" s="199"/>
      <c r="J4" s="199"/>
    </row>
    <row r="5" spans="1:10" ht="12.75" customHeight="1" x14ac:dyDescent="0.2">
      <c r="A5" s="199"/>
      <c r="B5" s="199"/>
      <c r="C5" s="199"/>
      <c r="D5" s="199"/>
      <c r="E5" s="199"/>
      <c r="F5" s="199"/>
      <c r="G5" s="199"/>
      <c r="H5" s="199"/>
      <c r="I5" s="199"/>
      <c r="J5" s="199"/>
    </row>
    <row r="6" spans="1:10" ht="12.75" customHeight="1" x14ac:dyDescent="0.2">
      <c r="A6" s="199"/>
      <c r="B6" s="199"/>
      <c r="C6" s="199"/>
      <c r="D6" s="199"/>
      <c r="E6" s="199"/>
      <c r="F6" s="199"/>
      <c r="G6" s="199"/>
      <c r="H6" s="199"/>
      <c r="I6" s="199"/>
      <c r="J6" s="199"/>
    </row>
    <row r="7" spans="1:10" ht="12.75" customHeight="1" x14ac:dyDescent="0.2">
      <c r="A7" s="199"/>
      <c r="B7" s="199"/>
      <c r="C7" s="199"/>
      <c r="D7" s="199"/>
      <c r="E7" s="199"/>
      <c r="F7" s="199"/>
      <c r="G7" s="199"/>
      <c r="H7" s="199"/>
      <c r="I7" s="199"/>
      <c r="J7" s="199"/>
    </row>
    <row r="8" spans="1:10" ht="12.75" customHeight="1" x14ac:dyDescent="0.2">
      <c r="A8" s="199"/>
      <c r="B8" s="199"/>
      <c r="C8" s="199"/>
      <c r="D8" s="199"/>
      <c r="E8" s="199"/>
      <c r="F8" s="199"/>
      <c r="G8" s="199"/>
      <c r="H8" s="199"/>
      <c r="I8" s="199"/>
      <c r="J8" s="199"/>
    </row>
    <row r="10" spans="1:10" ht="12.75" customHeight="1" x14ac:dyDescent="0.2">
      <c r="A10" s="198" t="s">
        <v>121</v>
      </c>
      <c r="B10" s="198"/>
      <c r="C10" s="198"/>
      <c r="D10" s="198"/>
      <c r="E10" s="198"/>
      <c r="F10" s="198"/>
      <c r="G10" s="198"/>
      <c r="H10" s="198"/>
      <c r="I10" s="198"/>
      <c r="J10" s="198"/>
    </row>
    <row r="11" spans="1:10" ht="12.75" customHeight="1" x14ac:dyDescent="0.2">
      <c r="A11" s="198"/>
      <c r="B11" s="198"/>
      <c r="C11" s="198"/>
      <c r="D11" s="198"/>
      <c r="E11" s="198"/>
      <c r="F11" s="198"/>
      <c r="G11" s="198"/>
      <c r="H11" s="198"/>
      <c r="I11" s="198"/>
      <c r="J11" s="198"/>
    </row>
    <row r="12" spans="1:10" ht="12.75" customHeight="1" x14ac:dyDescent="0.2">
      <c r="A12" s="198"/>
      <c r="B12" s="198"/>
      <c r="C12" s="198"/>
      <c r="D12" s="198"/>
      <c r="E12" s="198"/>
      <c r="F12" s="198"/>
      <c r="G12" s="198"/>
      <c r="H12" s="198"/>
      <c r="I12" s="198"/>
      <c r="J12" s="198"/>
    </row>
    <row r="13" spans="1:10" ht="12.75" customHeight="1" x14ac:dyDescent="0.2">
      <c r="A13" s="198"/>
      <c r="B13" s="198"/>
      <c r="C13" s="198"/>
      <c r="D13" s="198"/>
      <c r="E13" s="198"/>
      <c r="F13" s="198"/>
      <c r="G13" s="198"/>
      <c r="H13" s="198"/>
      <c r="I13" s="198"/>
      <c r="J13" s="198"/>
    </row>
    <row r="14" spans="1:10" ht="12.75" customHeight="1" x14ac:dyDescent="0.2">
      <c r="A14" s="198"/>
      <c r="B14" s="198"/>
      <c r="C14" s="198"/>
      <c r="D14" s="198"/>
      <c r="E14" s="198"/>
      <c r="F14" s="198"/>
      <c r="G14" s="198"/>
      <c r="H14" s="198"/>
      <c r="I14" s="198"/>
      <c r="J14" s="198"/>
    </row>
    <row r="15" spans="1:10" ht="12.75" customHeight="1" x14ac:dyDescent="0.2">
      <c r="A15" s="198"/>
      <c r="B15" s="198"/>
      <c r="C15" s="198"/>
      <c r="D15" s="198"/>
      <c r="E15" s="198"/>
      <c r="F15" s="198"/>
      <c r="G15" s="198"/>
      <c r="H15" s="198"/>
      <c r="I15" s="198"/>
      <c r="J15" s="198"/>
    </row>
    <row r="16" spans="1:10" ht="12.75" customHeight="1" x14ac:dyDescent="0.2">
      <c r="A16" s="198"/>
      <c r="B16" s="198"/>
      <c r="C16" s="198"/>
      <c r="D16" s="198"/>
      <c r="E16" s="198"/>
      <c r="F16" s="198"/>
      <c r="G16" s="198"/>
      <c r="H16" s="198"/>
      <c r="I16" s="198"/>
      <c r="J16" s="198"/>
    </row>
    <row r="17" spans="1:10" ht="12.75" customHeight="1" x14ac:dyDescent="0.55000000000000004">
      <c r="A17" s="123"/>
      <c r="B17" s="123"/>
      <c r="C17" s="200" t="s">
        <v>122</v>
      </c>
      <c r="D17" s="200"/>
      <c r="E17" s="200"/>
      <c r="F17" s="200"/>
      <c r="G17" s="200"/>
      <c r="H17" s="200"/>
      <c r="I17" s="123"/>
    </row>
    <row r="18" spans="1:10" ht="12.75" customHeight="1" x14ac:dyDescent="0.55000000000000004">
      <c r="A18" s="123"/>
      <c r="B18" s="123"/>
      <c r="C18" s="200"/>
      <c r="D18" s="200"/>
      <c r="E18" s="200"/>
      <c r="F18" s="200"/>
      <c r="G18" s="200"/>
      <c r="H18" s="200"/>
      <c r="I18" s="123"/>
    </row>
    <row r="19" spans="1:10" ht="12.75" customHeight="1" x14ac:dyDescent="0.55000000000000004">
      <c r="A19" s="123"/>
      <c r="B19" s="123"/>
      <c r="C19" s="200"/>
      <c r="D19" s="200"/>
      <c r="E19" s="200"/>
      <c r="F19" s="200"/>
      <c r="G19" s="200"/>
      <c r="H19" s="200"/>
      <c r="I19" s="123"/>
    </row>
    <row r="20" spans="1:10" ht="12.75" customHeight="1" x14ac:dyDescent="0.55000000000000004">
      <c r="A20" s="123"/>
      <c r="B20" s="123"/>
      <c r="C20" s="200"/>
      <c r="D20" s="200"/>
      <c r="E20" s="200"/>
      <c r="F20" s="200"/>
      <c r="G20" s="200"/>
      <c r="H20" s="200"/>
      <c r="I20" s="123"/>
    </row>
    <row r="21" spans="1:10" ht="12.75" customHeight="1" x14ac:dyDescent="0.55000000000000004">
      <c r="A21" s="123"/>
      <c r="B21" s="123"/>
      <c r="C21" s="200"/>
      <c r="D21" s="200"/>
      <c r="E21" s="200"/>
      <c r="F21" s="200"/>
      <c r="G21" s="200"/>
      <c r="H21" s="200"/>
      <c r="I21" s="123"/>
    </row>
    <row r="22" spans="1:10" ht="12.75" customHeight="1" x14ac:dyDescent="0.55000000000000004">
      <c r="A22" s="123"/>
      <c r="B22" s="123"/>
      <c r="C22" s="200"/>
      <c r="D22" s="200"/>
      <c r="E22" s="200"/>
      <c r="F22" s="200"/>
      <c r="G22" s="200"/>
      <c r="H22" s="200"/>
      <c r="I22" s="123"/>
    </row>
    <row r="23" spans="1:10" ht="12.75" customHeight="1" x14ac:dyDescent="0.55000000000000004">
      <c r="A23" s="123"/>
      <c r="B23" s="123"/>
      <c r="C23" s="200"/>
      <c r="D23" s="200"/>
      <c r="E23" s="200"/>
      <c r="F23" s="200"/>
      <c r="G23" s="200"/>
      <c r="H23" s="200"/>
      <c r="I23" s="123"/>
    </row>
    <row r="24" spans="1:10" x14ac:dyDescent="0.2">
      <c r="A24" s="201">
        <v>42825</v>
      </c>
      <c r="B24" s="201"/>
      <c r="C24" s="201"/>
      <c r="D24" s="201"/>
      <c r="E24" s="201"/>
      <c r="F24" s="201"/>
      <c r="G24" s="201"/>
      <c r="H24" s="201"/>
      <c r="I24" s="201"/>
      <c r="J24" s="201"/>
    </row>
    <row r="25" spans="1:10" x14ac:dyDescent="0.2">
      <c r="A25" s="201"/>
      <c r="B25" s="201"/>
      <c r="C25" s="201"/>
      <c r="D25" s="201"/>
      <c r="E25" s="201"/>
      <c r="F25" s="201"/>
      <c r="G25" s="201"/>
      <c r="H25" s="201"/>
      <c r="I25" s="201"/>
      <c r="J25" s="201"/>
    </row>
    <row r="26" spans="1:10" x14ac:dyDescent="0.2">
      <c r="A26" s="201"/>
      <c r="B26" s="201"/>
      <c r="C26" s="201"/>
      <c r="D26" s="201"/>
      <c r="E26" s="201"/>
      <c r="F26" s="201"/>
      <c r="G26" s="201"/>
      <c r="H26" s="201"/>
      <c r="I26" s="201"/>
      <c r="J26" s="201"/>
    </row>
    <row r="27" spans="1:10" x14ac:dyDescent="0.2">
      <c r="A27" s="201"/>
      <c r="B27" s="201"/>
      <c r="C27" s="201"/>
      <c r="D27" s="201"/>
      <c r="E27" s="201"/>
      <c r="F27" s="201"/>
      <c r="G27" s="201"/>
      <c r="H27" s="201"/>
      <c r="I27" s="201"/>
      <c r="J27" s="201"/>
    </row>
    <row r="28" spans="1:10" x14ac:dyDescent="0.2">
      <c r="A28" s="201"/>
      <c r="B28" s="201"/>
      <c r="C28" s="201"/>
      <c r="D28" s="201"/>
      <c r="E28" s="201"/>
      <c r="F28" s="201"/>
      <c r="G28" s="201"/>
      <c r="H28" s="201"/>
      <c r="I28" s="201"/>
      <c r="J28" s="201"/>
    </row>
    <row r="29" spans="1:10" x14ac:dyDescent="0.2">
      <c r="A29" s="201"/>
      <c r="B29" s="201"/>
      <c r="C29" s="201"/>
      <c r="D29" s="201"/>
      <c r="E29" s="201"/>
      <c r="F29" s="201"/>
      <c r="G29" s="201"/>
      <c r="H29" s="201"/>
      <c r="I29" s="201"/>
      <c r="J29" s="201"/>
    </row>
    <row r="30" spans="1:10" x14ac:dyDescent="0.2">
      <c r="A30" s="201"/>
      <c r="B30" s="201"/>
      <c r="C30" s="201"/>
      <c r="D30" s="201"/>
      <c r="E30" s="201"/>
      <c r="F30" s="201"/>
      <c r="G30" s="201"/>
      <c r="H30" s="201"/>
      <c r="I30" s="201"/>
      <c r="J30" s="201"/>
    </row>
  </sheetData>
  <mergeCells count="4">
    <mergeCell ref="A10:J16"/>
    <mergeCell ref="A2:J8"/>
    <mergeCell ref="C17:H23"/>
    <mergeCell ref="A24:J30"/>
  </mergeCells>
  <pageMargins left="0.7" right="0.7" top="0.75" bottom="0.75" header="0.3" footer="0.3"/>
  <pageSetup paperSize="9"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3"/>
  <sheetViews>
    <sheetView view="pageLayout" topLeftCell="A36" zoomScaleNormal="100" workbookViewId="0">
      <selection activeCell="F45" sqref="F45"/>
    </sheetView>
  </sheetViews>
  <sheetFormatPr defaultRowHeight="12.75" x14ac:dyDescent="0.2"/>
  <cols>
    <col min="1" max="1" width="33.5703125" style="64" customWidth="1"/>
    <col min="2" max="2" width="15.5703125" style="64" customWidth="1"/>
    <col min="3" max="3" width="15.28515625" style="64" customWidth="1"/>
    <col min="4" max="4" width="10.5703125" style="35" bestFit="1" customWidth="1"/>
    <col min="5" max="5" width="16.140625" style="35" customWidth="1"/>
    <col min="6" max="6" width="20.7109375" style="64" customWidth="1"/>
    <col min="7" max="16384" width="9.140625" style="64"/>
  </cols>
  <sheetData>
    <row r="1" spans="1:6" x14ac:dyDescent="0.2">
      <c r="A1" s="216" t="s">
        <v>0</v>
      </c>
      <c r="B1" s="216"/>
      <c r="C1" s="216"/>
      <c r="D1" s="216"/>
      <c r="E1" s="216"/>
      <c r="F1" s="216"/>
    </row>
    <row r="2" spans="1:6" s="116" customFormat="1" x14ac:dyDescent="0.2">
      <c r="A2" s="138"/>
      <c r="B2" s="138"/>
      <c r="C2" s="138"/>
      <c r="D2" s="138"/>
      <c r="E2" s="138"/>
      <c r="F2" s="138"/>
    </row>
    <row r="3" spans="1:6" x14ac:dyDescent="0.2">
      <c r="A3" s="217" t="s">
        <v>175</v>
      </c>
      <c r="B3" s="217"/>
      <c r="C3" s="217"/>
      <c r="D3" s="217"/>
      <c r="E3" s="217"/>
      <c r="F3" s="217"/>
    </row>
    <row r="4" spans="1:6" x14ac:dyDescent="0.2">
      <c r="A4" s="135"/>
      <c r="B4" s="135"/>
      <c r="C4" s="35"/>
      <c r="F4" s="135"/>
    </row>
    <row r="5" spans="1:6" x14ac:dyDescent="0.2">
      <c r="A5" s="66" t="s">
        <v>50</v>
      </c>
      <c r="B5" s="67"/>
      <c r="C5" s="35"/>
      <c r="F5" s="135"/>
    </row>
    <row r="6" spans="1:6" x14ac:dyDescent="0.2">
      <c r="A6" s="135"/>
      <c r="B6" s="135"/>
      <c r="C6" s="35"/>
      <c r="F6" s="81"/>
    </row>
    <row r="7" spans="1:6" x14ac:dyDescent="0.2">
      <c r="A7" s="135" t="s">
        <v>51</v>
      </c>
      <c r="B7" s="81" t="s">
        <v>52</v>
      </c>
      <c r="C7" s="36"/>
      <c r="D7" s="36" t="s">
        <v>53</v>
      </c>
      <c r="E7" s="36"/>
      <c r="F7" s="139" t="s">
        <v>54</v>
      </c>
    </row>
    <row r="8" spans="1:6" x14ac:dyDescent="0.2">
      <c r="A8" s="135"/>
      <c r="B8" s="135"/>
      <c r="C8" s="83">
        <v>42460</v>
      </c>
      <c r="D8" s="36" t="s">
        <v>55</v>
      </c>
      <c r="E8" s="83">
        <v>42825</v>
      </c>
      <c r="F8" s="81"/>
    </row>
    <row r="9" spans="1:6" x14ac:dyDescent="0.2">
      <c r="A9" s="135"/>
      <c r="B9" s="135"/>
      <c r="C9" s="84" t="s">
        <v>20</v>
      </c>
      <c r="D9" s="36" t="s">
        <v>56</v>
      </c>
      <c r="E9" s="84" t="s">
        <v>20</v>
      </c>
      <c r="F9" s="81"/>
    </row>
    <row r="10" spans="1:6" x14ac:dyDescent="0.2">
      <c r="A10" s="15" t="s">
        <v>57</v>
      </c>
      <c r="B10" s="135"/>
      <c r="C10" s="35"/>
      <c r="D10" s="36" t="s">
        <v>20</v>
      </c>
      <c r="F10" s="81"/>
    </row>
    <row r="11" spans="1:6" x14ac:dyDescent="0.2">
      <c r="A11" s="135" t="s">
        <v>58</v>
      </c>
      <c r="B11" s="135">
        <v>1981</v>
      </c>
      <c r="C11" s="35">
        <v>1</v>
      </c>
      <c r="E11" s="35">
        <v>1</v>
      </c>
      <c r="F11" s="82" t="s">
        <v>135</v>
      </c>
    </row>
    <row r="12" spans="1:6" x14ac:dyDescent="0.2">
      <c r="A12" s="135" t="s">
        <v>59</v>
      </c>
      <c r="B12" s="135"/>
      <c r="C12" s="35">
        <v>1</v>
      </c>
      <c r="E12" s="35">
        <v>1</v>
      </c>
      <c r="F12" s="82" t="s">
        <v>135</v>
      </c>
    </row>
    <row r="13" spans="1:6" x14ac:dyDescent="0.2">
      <c r="A13" s="135"/>
      <c r="B13" s="135"/>
      <c r="C13" s="35"/>
      <c r="F13" s="81"/>
    </row>
    <row r="14" spans="1:6" x14ac:dyDescent="0.2">
      <c r="A14" s="15" t="s">
        <v>60</v>
      </c>
      <c r="B14" s="135"/>
      <c r="C14" s="35"/>
      <c r="F14" s="81"/>
    </row>
    <row r="15" spans="1:6" x14ac:dyDescent="0.2">
      <c r="A15" s="5" t="s">
        <v>86</v>
      </c>
      <c r="B15" s="135">
        <v>2012</v>
      </c>
      <c r="C15" s="35">
        <v>8000</v>
      </c>
      <c r="E15" s="35">
        <v>8000</v>
      </c>
      <c r="F15" s="81" t="s">
        <v>87</v>
      </c>
    </row>
    <row r="16" spans="1:6" x14ac:dyDescent="0.2">
      <c r="A16" s="5" t="s">
        <v>61</v>
      </c>
      <c r="B16" s="135">
        <v>2011</v>
      </c>
      <c r="C16" s="35">
        <v>6712.5</v>
      </c>
      <c r="E16" s="35">
        <v>6712.5</v>
      </c>
      <c r="F16" s="81" t="s">
        <v>65</v>
      </c>
    </row>
    <row r="17" spans="1:6" x14ac:dyDescent="0.2">
      <c r="A17" s="135" t="s">
        <v>61</v>
      </c>
      <c r="B17" s="135">
        <v>1977</v>
      </c>
      <c r="C17" s="35">
        <v>7523.33</v>
      </c>
      <c r="E17" s="35">
        <v>7523.33</v>
      </c>
      <c r="F17" s="81" t="s">
        <v>88</v>
      </c>
    </row>
    <row r="18" spans="1:6" x14ac:dyDescent="0.2">
      <c r="A18" s="135" t="s">
        <v>62</v>
      </c>
      <c r="B18" s="135">
        <v>1984</v>
      </c>
      <c r="C18" s="35">
        <v>3762.2</v>
      </c>
      <c r="E18" s="35">
        <v>3762.2</v>
      </c>
      <c r="F18" s="81" t="s">
        <v>88</v>
      </c>
    </row>
    <row r="19" spans="1:6" x14ac:dyDescent="0.2">
      <c r="A19" s="135" t="s">
        <v>62</v>
      </c>
      <c r="B19" s="135">
        <v>1988</v>
      </c>
      <c r="C19" s="35">
        <v>3762.2</v>
      </c>
      <c r="E19" s="35">
        <v>3762.2</v>
      </c>
      <c r="F19" s="81" t="s">
        <v>88</v>
      </c>
    </row>
    <row r="20" spans="1:6" x14ac:dyDescent="0.2">
      <c r="A20" s="135" t="s">
        <v>63</v>
      </c>
      <c r="B20" s="135"/>
      <c r="C20" s="35">
        <v>1601.94</v>
      </c>
      <c r="E20" s="35">
        <v>1601.94</v>
      </c>
      <c r="F20" s="81" t="s">
        <v>88</v>
      </c>
    </row>
    <row r="21" spans="1:6" x14ac:dyDescent="0.2">
      <c r="A21" s="135" t="s">
        <v>64</v>
      </c>
      <c r="B21" s="135">
        <v>2010</v>
      </c>
      <c r="C21" s="35">
        <v>1545</v>
      </c>
      <c r="E21" s="35">
        <v>1545</v>
      </c>
      <c r="F21" s="81" t="s">
        <v>65</v>
      </c>
    </row>
    <row r="22" spans="1:6" s="152" customFormat="1" x14ac:dyDescent="0.2">
      <c r="A22" s="171" t="s">
        <v>134</v>
      </c>
      <c r="C22" s="35">
        <v>69</v>
      </c>
      <c r="D22" s="35"/>
      <c r="E22" s="35">
        <v>69</v>
      </c>
      <c r="F22" s="82" t="s">
        <v>135</v>
      </c>
    </row>
    <row r="23" spans="1:6" x14ac:dyDescent="0.2">
      <c r="A23" s="135"/>
      <c r="B23" s="135"/>
      <c r="C23" s="35"/>
      <c r="F23" s="81"/>
    </row>
    <row r="24" spans="1:6" s="80" customFormat="1" x14ac:dyDescent="0.2">
      <c r="A24" s="15" t="s">
        <v>101</v>
      </c>
      <c r="B24" s="135"/>
      <c r="C24" s="35"/>
      <c r="D24" s="35"/>
      <c r="E24" s="35"/>
      <c r="F24" s="81"/>
    </row>
    <row r="25" spans="1:6" s="80" customFormat="1" x14ac:dyDescent="0.2">
      <c r="A25" s="5" t="s">
        <v>102</v>
      </c>
      <c r="B25" s="135">
        <v>2013</v>
      </c>
      <c r="C25" s="35">
        <v>53998.6</v>
      </c>
      <c r="D25" s="35"/>
      <c r="E25" s="35">
        <v>53998.6</v>
      </c>
      <c r="F25" s="82" t="s">
        <v>65</v>
      </c>
    </row>
    <row r="26" spans="1:6" s="80" customFormat="1" x14ac:dyDescent="0.2">
      <c r="A26" s="5" t="s">
        <v>103</v>
      </c>
      <c r="B26" s="82">
        <v>2007</v>
      </c>
      <c r="C26" s="35">
        <v>25828.39</v>
      </c>
      <c r="D26" s="35"/>
      <c r="E26" s="35">
        <v>25828.39</v>
      </c>
      <c r="F26" s="82" t="s">
        <v>65</v>
      </c>
    </row>
    <row r="27" spans="1:6" s="80" customFormat="1" x14ac:dyDescent="0.2">
      <c r="A27" s="5" t="s">
        <v>104</v>
      </c>
      <c r="B27" s="135"/>
      <c r="C27" s="35">
        <v>9120</v>
      </c>
      <c r="D27" s="35"/>
      <c r="E27" s="35">
        <v>9120</v>
      </c>
      <c r="F27" s="82" t="s">
        <v>105</v>
      </c>
    </row>
    <row r="28" spans="1:6" x14ac:dyDescent="0.2">
      <c r="A28" s="135"/>
      <c r="B28" s="135"/>
      <c r="C28" s="35"/>
      <c r="F28" s="81"/>
    </row>
    <row r="29" spans="1:6" x14ac:dyDescent="0.2">
      <c r="A29" s="15" t="s">
        <v>66</v>
      </c>
      <c r="B29" s="135"/>
      <c r="C29" s="35"/>
      <c r="F29" s="81"/>
    </row>
    <row r="30" spans="1:6" x14ac:dyDescent="0.2">
      <c r="A30" s="135" t="s">
        <v>67</v>
      </c>
      <c r="B30" s="135">
        <v>1993</v>
      </c>
      <c r="C30" s="35">
        <v>3224.28</v>
      </c>
      <c r="E30" s="35">
        <v>3224.28</v>
      </c>
      <c r="F30" s="81" t="s">
        <v>88</v>
      </c>
    </row>
    <row r="31" spans="1:6" ht="15" x14ac:dyDescent="0.25">
      <c r="A31" s="135" t="s">
        <v>129</v>
      </c>
      <c r="B31" s="135">
        <v>2015</v>
      </c>
      <c r="C31" s="35">
        <v>1</v>
      </c>
      <c r="D31" s="51"/>
      <c r="E31" s="51">
        <v>1</v>
      </c>
      <c r="F31" s="82" t="s">
        <v>135</v>
      </c>
    </row>
    <row r="32" spans="1:6" x14ac:dyDescent="0.2">
      <c r="A32" s="135"/>
      <c r="B32" s="135"/>
      <c r="C32" s="35"/>
      <c r="F32" s="81"/>
    </row>
    <row r="33" spans="1:6" x14ac:dyDescent="0.2">
      <c r="A33" s="15" t="s">
        <v>68</v>
      </c>
      <c r="B33" s="135"/>
      <c r="C33" s="35"/>
      <c r="F33" s="81"/>
    </row>
    <row r="34" spans="1:6" x14ac:dyDescent="0.2">
      <c r="A34" s="135" t="s">
        <v>69</v>
      </c>
      <c r="B34" s="135">
        <v>1924</v>
      </c>
      <c r="C34" s="35">
        <v>4300.12</v>
      </c>
      <c r="E34" s="35">
        <v>4300.12</v>
      </c>
      <c r="F34" s="81" t="s">
        <v>88</v>
      </c>
    </row>
    <row r="35" spans="1:6" x14ac:dyDescent="0.2">
      <c r="A35" s="135"/>
      <c r="B35" s="135"/>
      <c r="C35" s="35"/>
      <c r="F35" s="81"/>
    </row>
    <row r="36" spans="1:6" x14ac:dyDescent="0.2">
      <c r="A36" s="15" t="s">
        <v>70</v>
      </c>
      <c r="B36" s="135"/>
      <c r="C36" s="35"/>
      <c r="F36" s="81"/>
    </row>
    <row r="37" spans="1:6" x14ac:dyDescent="0.2">
      <c r="A37" s="75" t="s">
        <v>106</v>
      </c>
      <c r="B37" s="135">
        <v>2010</v>
      </c>
      <c r="C37" s="35">
        <v>938.37</v>
      </c>
      <c r="E37" s="35">
        <v>938.37</v>
      </c>
      <c r="F37" s="81" t="s">
        <v>88</v>
      </c>
    </row>
    <row r="38" spans="1:6" s="188" customFormat="1" x14ac:dyDescent="0.2">
      <c r="A38" s="75"/>
      <c r="C38" s="35"/>
      <c r="D38" s="35"/>
      <c r="E38" s="35"/>
      <c r="F38" s="81"/>
    </row>
    <row r="39" spans="1:6" s="188" customFormat="1" x14ac:dyDescent="0.2">
      <c r="A39" s="17" t="s">
        <v>176</v>
      </c>
      <c r="C39" s="35"/>
      <c r="D39" s="35"/>
      <c r="E39" s="35"/>
      <c r="F39" s="81"/>
    </row>
    <row r="40" spans="1:6" s="188" customFormat="1" x14ac:dyDescent="0.2">
      <c r="A40" s="75" t="s">
        <v>177</v>
      </c>
      <c r="B40" s="188">
        <v>2017</v>
      </c>
      <c r="C40" s="35"/>
      <c r="D40" s="35">
        <v>5200</v>
      </c>
      <c r="E40" s="35">
        <v>5200</v>
      </c>
      <c r="F40" s="81"/>
    </row>
    <row r="41" spans="1:6" x14ac:dyDescent="0.2">
      <c r="A41" s="135"/>
      <c r="B41" s="135"/>
      <c r="C41" s="35"/>
      <c r="F41" s="81"/>
    </row>
    <row r="42" spans="1:6" x14ac:dyDescent="0.2">
      <c r="A42" s="135" t="s">
        <v>71</v>
      </c>
      <c r="B42" s="135"/>
      <c r="C42" s="35"/>
      <c r="D42" s="35">
        <f>D25+D26+D27</f>
        <v>0</v>
      </c>
      <c r="F42" s="81"/>
    </row>
    <row r="43" spans="1:6" x14ac:dyDescent="0.2">
      <c r="A43" s="15" t="s">
        <v>72</v>
      </c>
      <c r="B43" s="15"/>
      <c r="C43" s="44">
        <f>SUM(C11:C42)</f>
        <v>130388.92999999998</v>
      </c>
      <c r="D43" s="35">
        <f>SUM(D11:D42)</f>
        <v>5200</v>
      </c>
      <c r="E43" s="44">
        <f>SUM(E11:E42)</f>
        <v>135588.93</v>
      </c>
      <c r="F43" s="49"/>
    </row>
    <row r="44" spans="1:6" x14ac:dyDescent="0.2">
      <c r="A44" s="15"/>
      <c r="B44" s="15"/>
      <c r="C44" s="35"/>
      <c r="F44" s="50"/>
    </row>
    <row r="45" spans="1:6" x14ac:dyDescent="0.2">
      <c r="A45" s="135" t="s">
        <v>73</v>
      </c>
      <c r="B45" s="135"/>
      <c r="C45" s="35">
        <v>130389</v>
      </c>
      <c r="E45" s="35">
        <v>135589</v>
      </c>
      <c r="F45" s="81"/>
    </row>
    <row r="46" spans="1:6" x14ac:dyDescent="0.2">
      <c r="A46" s="135"/>
      <c r="B46" s="135"/>
      <c r="C46" s="35"/>
      <c r="F46" s="81"/>
    </row>
    <row r="47" spans="1:6" x14ac:dyDescent="0.2">
      <c r="A47" s="75" t="s">
        <v>89</v>
      </c>
      <c r="B47" s="75"/>
      <c r="C47" s="110"/>
      <c r="D47" s="110"/>
      <c r="E47" s="110"/>
      <c r="F47" s="82"/>
    </row>
    <row r="48" spans="1:6" x14ac:dyDescent="0.2">
      <c r="A48" s="75" t="s">
        <v>90</v>
      </c>
      <c r="B48" s="75"/>
      <c r="C48" s="110"/>
      <c r="D48" s="110"/>
      <c r="E48" s="110"/>
      <c r="F48" s="82"/>
    </row>
    <row r="49" spans="1:8" x14ac:dyDescent="0.2">
      <c r="A49" s="75" t="s">
        <v>91</v>
      </c>
      <c r="B49" s="75"/>
      <c r="C49" s="110"/>
      <c r="D49" s="110"/>
      <c r="E49" s="110"/>
      <c r="F49" s="82"/>
      <c r="H49" s="33"/>
    </row>
    <row r="50" spans="1:8" s="85" customFormat="1" x14ac:dyDescent="0.2">
      <c r="A50" s="93" t="s">
        <v>118</v>
      </c>
      <c r="B50" s="93"/>
      <c r="C50" s="96"/>
      <c r="D50" s="96"/>
      <c r="E50" s="96"/>
      <c r="F50" s="111"/>
      <c r="H50" s="33"/>
    </row>
    <row r="51" spans="1:8" s="85" customFormat="1" x14ac:dyDescent="0.2">
      <c r="A51" s="75" t="s">
        <v>109</v>
      </c>
      <c r="B51" s="75"/>
      <c r="C51" s="96"/>
      <c r="D51" s="110"/>
      <c r="E51" s="96"/>
      <c r="F51" s="111"/>
      <c r="H51" s="33"/>
    </row>
    <row r="52" spans="1:8" x14ac:dyDescent="0.2">
      <c r="A52" s="75" t="s">
        <v>110</v>
      </c>
      <c r="B52" s="75"/>
      <c r="C52" s="96"/>
      <c r="D52" s="110"/>
      <c r="E52" s="96"/>
      <c r="F52" s="111"/>
      <c r="H52" s="33"/>
    </row>
    <row r="53" spans="1:8" x14ac:dyDescent="0.2">
      <c r="A53" s="75" t="s">
        <v>130</v>
      </c>
      <c r="B53" s="93"/>
      <c r="C53" s="96"/>
      <c r="D53" s="96"/>
      <c r="E53" s="96"/>
      <c r="F53" s="111"/>
    </row>
    <row r="54" spans="1:8" x14ac:dyDescent="0.2">
      <c r="A54" s="75"/>
      <c r="B54" s="93"/>
      <c r="C54" s="96"/>
      <c r="D54" s="96"/>
      <c r="E54" s="96"/>
      <c r="F54" s="111"/>
    </row>
    <row r="55" spans="1:8" x14ac:dyDescent="0.2">
      <c r="A55" s="75" t="s">
        <v>111</v>
      </c>
      <c r="B55" s="75"/>
      <c r="C55" s="110"/>
      <c r="D55" s="110"/>
      <c r="E55" s="110"/>
      <c r="F55" s="112"/>
    </row>
    <row r="56" spans="1:8" x14ac:dyDescent="0.2">
      <c r="A56" s="75" t="s">
        <v>112</v>
      </c>
      <c r="B56" s="75"/>
      <c r="C56" s="110"/>
      <c r="D56" s="110"/>
      <c r="E56" s="110"/>
      <c r="F56" s="75"/>
    </row>
    <row r="58" spans="1:8" x14ac:dyDescent="0.2">
      <c r="A58" s="174" t="s">
        <v>136</v>
      </c>
      <c r="B58" s="173"/>
      <c r="C58" s="173"/>
      <c r="D58" s="183"/>
      <c r="E58" s="183"/>
      <c r="F58" s="173"/>
    </row>
    <row r="59" spans="1:8" ht="14.25" customHeight="1" x14ac:dyDescent="0.2">
      <c r="A59" s="185" t="s">
        <v>147</v>
      </c>
      <c r="B59" s="210" t="s">
        <v>145</v>
      </c>
      <c r="C59" s="210"/>
      <c r="D59" s="210"/>
      <c r="E59" s="210"/>
      <c r="F59" s="210"/>
      <c r="G59" s="93"/>
    </row>
    <row r="60" spans="1:8" s="169" customFormat="1" x14ac:dyDescent="0.2">
      <c r="A60" s="185"/>
      <c r="B60" s="210"/>
      <c r="C60" s="210"/>
      <c r="D60" s="210"/>
      <c r="E60" s="210"/>
      <c r="F60" s="210"/>
      <c r="G60" s="93"/>
    </row>
    <row r="61" spans="1:8" ht="15.75" customHeight="1" x14ac:dyDescent="0.2">
      <c r="A61" s="185" t="s">
        <v>134</v>
      </c>
      <c r="B61" s="232" t="s">
        <v>146</v>
      </c>
      <c r="C61" s="232"/>
      <c r="D61" s="232"/>
      <c r="E61" s="232"/>
      <c r="F61" s="232"/>
      <c r="G61" s="184"/>
    </row>
    <row r="62" spans="1:8" s="169" customFormat="1" ht="13.5" customHeight="1" x14ac:dyDescent="0.2">
      <c r="B62" s="232"/>
      <c r="C62" s="232"/>
      <c r="D62" s="232"/>
      <c r="E62" s="232"/>
      <c r="F62" s="232"/>
      <c r="G62" s="184"/>
    </row>
    <row r="63" spans="1:8" s="169" customFormat="1" x14ac:dyDescent="0.2">
      <c r="B63" s="232"/>
      <c r="C63" s="232"/>
      <c r="D63" s="232"/>
      <c r="E63" s="232"/>
      <c r="F63" s="232"/>
      <c r="G63" s="184"/>
    </row>
    <row r="64" spans="1:8" s="169" customFormat="1" x14ac:dyDescent="0.2">
      <c r="B64" s="232"/>
      <c r="C64" s="232"/>
      <c r="D64" s="232"/>
      <c r="E64" s="232"/>
      <c r="F64" s="232"/>
      <c r="G64" s="184"/>
    </row>
    <row r="65" spans="1:7" s="169" customFormat="1" x14ac:dyDescent="0.2">
      <c r="B65" s="232"/>
      <c r="C65" s="232"/>
      <c r="D65" s="232"/>
      <c r="E65" s="232"/>
      <c r="F65" s="232"/>
      <c r="G65" s="184"/>
    </row>
    <row r="66" spans="1:7" s="169" customFormat="1" x14ac:dyDescent="0.2">
      <c r="B66" s="232"/>
      <c r="C66" s="232"/>
      <c r="D66" s="232"/>
      <c r="E66" s="232"/>
      <c r="F66" s="232"/>
      <c r="G66" s="184"/>
    </row>
    <row r="67" spans="1:7" x14ac:dyDescent="0.2">
      <c r="B67" s="232"/>
      <c r="C67" s="232"/>
      <c r="D67" s="232"/>
      <c r="E67" s="232"/>
      <c r="F67" s="232"/>
      <c r="G67" s="184"/>
    </row>
    <row r="68" spans="1:7" x14ac:dyDescent="0.2">
      <c r="B68" s="232"/>
      <c r="C68" s="232"/>
      <c r="D68" s="232"/>
      <c r="E68" s="232"/>
      <c r="F68" s="232"/>
      <c r="G68" s="169"/>
    </row>
    <row r="69" spans="1:7" x14ac:dyDescent="0.2">
      <c r="B69" s="232"/>
      <c r="C69" s="232"/>
      <c r="D69" s="232"/>
      <c r="E69" s="232"/>
      <c r="F69" s="232"/>
    </row>
    <row r="70" spans="1:7" x14ac:dyDescent="0.2">
      <c r="A70" s="75" t="s">
        <v>148</v>
      </c>
      <c r="B70" s="210" t="s">
        <v>149</v>
      </c>
      <c r="C70" s="210"/>
      <c r="D70" s="210"/>
      <c r="E70" s="210"/>
      <c r="F70" s="210"/>
    </row>
    <row r="71" spans="1:7" x14ac:dyDescent="0.2">
      <c r="B71" s="210"/>
      <c r="C71" s="210"/>
      <c r="D71" s="210"/>
      <c r="E71" s="210"/>
      <c r="F71" s="210"/>
    </row>
    <row r="72" spans="1:7" x14ac:dyDescent="0.2">
      <c r="B72" s="210"/>
      <c r="C72" s="210"/>
      <c r="D72" s="210"/>
      <c r="E72" s="210"/>
      <c r="F72" s="210"/>
    </row>
    <row r="73" spans="1:7" x14ac:dyDescent="0.2">
      <c r="B73" s="210"/>
      <c r="C73" s="210"/>
      <c r="D73" s="210"/>
      <c r="E73" s="210"/>
      <c r="F73" s="210"/>
    </row>
  </sheetData>
  <mergeCells count="5">
    <mergeCell ref="B61:F69"/>
    <mergeCell ref="B70:F73"/>
    <mergeCell ref="A1:F1"/>
    <mergeCell ref="A3:F3"/>
    <mergeCell ref="B59:F60"/>
  </mergeCells>
  <pageMargins left="0.7" right="0.7" top="0.75" bottom="0.75" header="0.3" footer="0.3"/>
  <pageSetup paperSize="9" scale="77" orientation="portrait" r:id="rId1"/>
  <headerFooter>
    <oddFooter>&amp;C10 of 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Layout" topLeftCell="A31" zoomScaleNormal="100" workbookViewId="0">
      <selection activeCell="J41" sqref="J41"/>
    </sheetView>
  </sheetViews>
  <sheetFormatPr defaultRowHeight="12.75" x14ac:dyDescent="0.2"/>
  <cols>
    <col min="1" max="1" width="13.140625" style="10" customWidth="1"/>
    <col min="2" max="2" width="5.42578125" customWidth="1"/>
    <col min="3" max="3" width="6.85546875" customWidth="1"/>
    <col min="4" max="4" width="17.140625" customWidth="1"/>
    <col min="5" max="5" width="2.7109375" customWidth="1"/>
    <col min="6" max="6" width="5.85546875" customWidth="1"/>
    <col min="7" max="7" width="13.140625" style="10" customWidth="1"/>
    <col min="8" max="8" width="6" customWidth="1"/>
    <col min="9" max="11" width="10.5703125" bestFit="1" customWidth="1"/>
  </cols>
  <sheetData>
    <row r="1" spans="1:14" ht="15.75" customHeight="1" x14ac:dyDescent="0.2">
      <c r="A1" s="207" t="s">
        <v>21</v>
      </c>
      <c r="B1" s="207"/>
      <c r="C1" s="207"/>
      <c r="D1" s="207"/>
      <c r="E1" s="207"/>
      <c r="F1" s="207"/>
      <c r="G1" s="207"/>
      <c r="H1" s="1"/>
    </row>
    <row r="2" spans="1:14" ht="15.75" customHeight="1" x14ac:dyDescent="0.2">
      <c r="A2" s="125"/>
      <c r="B2" s="126"/>
      <c r="C2" s="126"/>
      <c r="D2" s="126"/>
      <c r="E2" s="126"/>
      <c r="F2" s="126"/>
      <c r="G2" s="127"/>
      <c r="H2" s="1"/>
    </row>
    <row r="3" spans="1:14" x14ac:dyDescent="0.2">
      <c r="A3" s="202" t="s">
        <v>150</v>
      </c>
      <c r="B3" s="202"/>
      <c r="C3" s="202"/>
      <c r="D3" s="202"/>
      <c r="E3" s="202"/>
      <c r="F3" s="202"/>
      <c r="G3" s="202"/>
    </row>
    <row r="4" spans="1:14" ht="15.75" customHeight="1" x14ac:dyDescent="0.2">
      <c r="A4" s="124"/>
      <c r="B4" s="3"/>
      <c r="C4" s="3"/>
      <c r="D4" s="3"/>
      <c r="E4" s="3"/>
      <c r="F4" s="3"/>
      <c r="G4" s="124"/>
    </row>
    <row r="5" spans="1:14" ht="38.25" x14ac:dyDescent="0.2">
      <c r="A5" s="87" t="s">
        <v>123</v>
      </c>
      <c r="B5" s="7"/>
      <c r="C5" s="128"/>
      <c r="D5" s="205"/>
      <c r="E5" s="204"/>
      <c r="F5" s="204"/>
      <c r="G5" s="197" t="s">
        <v>151</v>
      </c>
      <c r="H5" s="5"/>
    </row>
    <row r="6" spans="1:14" x14ac:dyDescent="0.2">
      <c r="A6" s="124"/>
      <c r="B6" s="7"/>
      <c r="C6" s="128"/>
      <c r="D6" s="205"/>
      <c r="E6" s="204"/>
      <c r="F6" s="204"/>
      <c r="G6" s="124"/>
      <c r="H6" s="5"/>
    </row>
    <row r="7" spans="1:14" x14ac:dyDescent="0.2">
      <c r="A7" s="124"/>
      <c r="B7" s="7"/>
      <c r="C7" s="203"/>
      <c r="D7" s="204"/>
      <c r="E7" s="7"/>
      <c r="F7" s="7"/>
      <c r="G7" s="124"/>
      <c r="H7" s="5"/>
    </row>
    <row r="8" spans="1:14" x14ac:dyDescent="0.2">
      <c r="A8" s="124"/>
      <c r="B8" s="204"/>
      <c r="C8" s="204"/>
      <c r="D8" s="204"/>
      <c r="E8" s="204"/>
      <c r="F8" s="204"/>
      <c r="G8" s="124"/>
      <c r="H8" s="5"/>
    </row>
    <row r="9" spans="1:14" x14ac:dyDescent="0.2">
      <c r="A9" s="124"/>
      <c r="B9" s="7"/>
      <c r="C9" s="203" t="s">
        <v>1</v>
      </c>
      <c r="D9" s="204"/>
      <c r="E9" s="204"/>
      <c r="F9" s="204"/>
      <c r="G9" s="124"/>
      <c r="H9" s="5"/>
    </row>
    <row r="10" spans="1:14" x14ac:dyDescent="0.2">
      <c r="A10" s="124">
        <v>52963</v>
      </c>
      <c r="B10" s="7"/>
      <c r="C10" s="205" t="s">
        <v>2</v>
      </c>
      <c r="D10" s="204"/>
      <c r="E10" s="204"/>
      <c r="F10" s="204"/>
      <c r="G10" s="124">
        <v>53969</v>
      </c>
      <c r="H10" s="5"/>
    </row>
    <row r="11" spans="1:14" x14ac:dyDescent="0.2">
      <c r="A11" s="124">
        <v>34.840000000000003</v>
      </c>
      <c r="B11" s="7"/>
      <c r="C11" s="205" t="s">
        <v>3</v>
      </c>
      <c r="D11" s="204"/>
      <c r="E11" s="204"/>
      <c r="F11" s="204"/>
      <c r="G11" s="124">
        <v>20.16</v>
      </c>
      <c r="H11" s="5"/>
      <c r="K11" s="4"/>
      <c r="L11" s="4"/>
    </row>
    <row r="12" spans="1:14" x14ac:dyDescent="0.2">
      <c r="A12" s="124">
        <v>1.4</v>
      </c>
      <c r="B12" s="7"/>
      <c r="C12" s="205" t="s">
        <v>4</v>
      </c>
      <c r="D12" s="204"/>
      <c r="E12" s="204"/>
      <c r="F12" s="204"/>
      <c r="G12" s="124">
        <v>149.4</v>
      </c>
      <c r="H12" s="5"/>
      <c r="K12" s="4"/>
      <c r="L12" s="4"/>
    </row>
    <row r="13" spans="1:14" x14ac:dyDescent="0.2">
      <c r="A13" s="124">
        <v>37</v>
      </c>
      <c r="B13" s="7"/>
      <c r="C13" s="129" t="s">
        <v>113</v>
      </c>
      <c r="D13" s="129"/>
      <c r="E13" s="7"/>
      <c r="F13" s="7"/>
      <c r="G13" s="124">
        <v>31</v>
      </c>
      <c r="H13" s="5"/>
      <c r="K13" s="4"/>
      <c r="L13" s="4"/>
    </row>
    <row r="14" spans="1:14" x14ac:dyDescent="0.2">
      <c r="A14" s="130">
        <v>53036.24</v>
      </c>
      <c r="B14" s="204"/>
      <c r="C14" s="204"/>
      <c r="D14" s="204"/>
      <c r="E14" s="204"/>
      <c r="F14" s="204"/>
      <c r="G14" s="130">
        <f>SUM(G10:G13)</f>
        <v>54169.560000000005</v>
      </c>
      <c r="H14" s="5"/>
      <c r="I14" s="33"/>
      <c r="L14" s="208"/>
      <c r="M14" s="209"/>
      <c r="N14" s="209"/>
    </row>
    <row r="15" spans="1:14" x14ac:dyDescent="0.2">
      <c r="A15" s="124"/>
      <c r="B15" s="7"/>
      <c r="C15" s="7"/>
      <c r="D15" s="7"/>
      <c r="E15" s="7"/>
      <c r="F15" s="7"/>
      <c r="G15" s="124"/>
      <c r="H15" s="5"/>
      <c r="L15" s="2"/>
    </row>
    <row r="16" spans="1:14" x14ac:dyDescent="0.2">
      <c r="A16" s="124"/>
      <c r="B16" s="7"/>
      <c r="C16" s="7"/>
      <c r="D16" s="7"/>
      <c r="E16" s="7"/>
      <c r="F16" s="7"/>
      <c r="G16" s="124"/>
      <c r="H16" s="5"/>
      <c r="L16" s="2"/>
    </row>
    <row r="17" spans="1:12" x14ac:dyDescent="0.2">
      <c r="A17" s="124"/>
      <c r="B17" s="7"/>
      <c r="C17" s="203" t="s">
        <v>5</v>
      </c>
      <c r="D17" s="204"/>
      <c r="E17" s="204"/>
      <c r="F17" s="204"/>
      <c r="G17" s="124"/>
      <c r="H17" s="5"/>
    </row>
    <row r="18" spans="1:12" x14ac:dyDescent="0.2">
      <c r="A18" s="124">
        <v>17587.939999999999</v>
      </c>
      <c r="B18" s="7"/>
      <c r="C18" s="205" t="s">
        <v>6</v>
      </c>
      <c r="D18" s="204"/>
      <c r="E18" s="204"/>
      <c r="F18" s="204"/>
      <c r="G18" s="124">
        <v>21247.27</v>
      </c>
      <c r="H18" s="5"/>
      <c r="I18" s="194"/>
      <c r="K18" s="4"/>
      <c r="L18" s="4"/>
    </row>
    <row r="19" spans="1:12" x14ac:dyDescent="0.2">
      <c r="A19" s="124">
        <v>54.97</v>
      </c>
      <c r="B19" s="7"/>
      <c r="C19" s="205" t="s">
        <v>7</v>
      </c>
      <c r="D19" s="204"/>
      <c r="E19" s="204"/>
      <c r="F19" s="204"/>
      <c r="G19" s="124">
        <v>316.68</v>
      </c>
      <c r="H19" s="5"/>
      <c r="I19" s="194"/>
      <c r="K19" s="4"/>
      <c r="L19" s="4"/>
    </row>
    <row r="20" spans="1:12" x14ac:dyDescent="0.2">
      <c r="A20" s="124">
        <v>2181.35</v>
      </c>
      <c r="B20" s="7"/>
      <c r="C20" s="205" t="s">
        <v>8</v>
      </c>
      <c r="D20" s="204"/>
      <c r="E20" s="204"/>
      <c r="F20" s="204"/>
      <c r="G20" s="124">
        <v>3938.98</v>
      </c>
      <c r="H20" s="5"/>
      <c r="I20" s="194"/>
      <c r="K20" s="4"/>
      <c r="L20" s="4"/>
    </row>
    <row r="21" spans="1:12" x14ac:dyDescent="0.2">
      <c r="A21" s="124">
        <v>500</v>
      </c>
      <c r="B21" s="7"/>
      <c r="C21" s="205" t="s">
        <v>117</v>
      </c>
      <c r="D21" s="204"/>
      <c r="E21" s="204"/>
      <c r="F21" s="204"/>
      <c r="G21" s="124">
        <v>97</v>
      </c>
      <c r="H21" s="5"/>
      <c r="I21" s="194"/>
      <c r="K21" s="4"/>
      <c r="L21" s="4"/>
    </row>
    <row r="22" spans="1:12" x14ac:dyDescent="0.2">
      <c r="A22" s="124">
        <v>1067.05</v>
      </c>
      <c r="B22" s="7"/>
      <c r="C22" s="205" t="s">
        <v>9</v>
      </c>
      <c r="D22" s="204"/>
      <c r="E22" s="204"/>
      <c r="F22" s="204"/>
      <c r="G22" s="124">
        <v>946.69</v>
      </c>
      <c r="H22" s="5"/>
      <c r="I22" s="194"/>
      <c r="K22" s="4"/>
      <c r="L22" s="4"/>
    </row>
    <row r="23" spans="1:12" x14ac:dyDescent="0.2">
      <c r="A23" s="124">
        <v>4599.87</v>
      </c>
      <c r="B23" s="7"/>
      <c r="C23" s="205" t="s">
        <v>10</v>
      </c>
      <c r="D23" s="204"/>
      <c r="E23" s="204"/>
      <c r="F23" s="204"/>
      <c r="G23" s="124">
        <v>4564.37</v>
      </c>
      <c r="H23" s="5"/>
      <c r="I23" s="194"/>
      <c r="K23" s="4"/>
      <c r="L23" s="4"/>
    </row>
    <row r="24" spans="1:12" x14ac:dyDescent="0.2">
      <c r="A24" s="124">
        <v>2246.4</v>
      </c>
      <c r="B24" s="7"/>
      <c r="C24" s="205" t="s">
        <v>114</v>
      </c>
      <c r="D24" s="204"/>
      <c r="E24" s="204"/>
      <c r="F24" s="204"/>
      <c r="G24" s="124">
        <v>2246.4</v>
      </c>
      <c r="H24" s="5"/>
      <c r="I24" s="194"/>
      <c r="K24" s="4"/>
      <c r="L24" s="4"/>
    </row>
    <row r="25" spans="1:12" x14ac:dyDescent="0.2">
      <c r="A25" s="124">
        <v>4009.27</v>
      </c>
      <c r="B25" s="7"/>
      <c r="C25" s="205" t="s">
        <v>11</v>
      </c>
      <c r="D25" s="204"/>
      <c r="E25" s="204"/>
      <c r="F25" s="204"/>
      <c r="G25" s="124">
        <v>6982.24</v>
      </c>
      <c r="H25" s="5"/>
      <c r="I25" s="194"/>
      <c r="K25" s="4"/>
      <c r="L25" s="4"/>
    </row>
    <row r="26" spans="1:12" x14ac:dyDescent="0.2">
      <c r="A26" s="124">
        <v>430</v>
      </c>
      <c r="B26" s="7"/>
      <c r="C26" s="205" t="s">
        <v>12</v>
      </c>
      <c r="D26" s="204"/>
      <c r="E26" s="204"/>
      <c r="F26" s="204"/>
      <c r="G26" s="124">
        <v>429.5</v>
      </c>
      <c r="H26" s="5"/>
      <c r="I26" s="194"/>
      <c r="K26" s="4"/>
      <c r="L26" s="4"/>
    </row>
    <row r="27" spans="1:12" s="188" customFormat="1" x14ac:dyDescent="0.2">
      <c r="A27" s="125"/>
      <c r="B27" s="186"/>
      <c r="C27" s="187" t="s">
        <v>152</v>
      </c>
      <c r="D27" s="186"/>
      <c r="E27" s="186"/>
      <c r="F27" s="186"/>
      <c r="G27" s="125">
        <v>26.74</v>
      </c>
      <c r="H27" s="5"/>
      <c r="I27" s="194"/>
      <c r="K27" s="4"/>
      <c r="L27" s="4"/>
    </row>
    <row r="28" spans="1:12" x14ac:dyDescent="0.2">
      <c r="A28" s="124">
        <v>0</v>
      </c>
      <c r="B28" s="7"/>
      <c r="C28" s="205" t="s">
        <v>13</v>
      </c>
      <c r="D28" s="204"/>
      <c r="E28" s="204"/>
      <c r="F28" s="204"/>
      <c r="G28" s="124">
        <v>0</v>
      </c>
      <c r="H28" s="5"/>
      <c r="I28" s="194"/>
      <c r="K28" s="4"/>
      <c r="L28" s="4"/>
    </row>
    <row r="29" spans="1:12" s="135" customFormat="1" x14ac:dyDescent="0.2">
      <c r="A29" s="125">
        <v>970.83</v>
      </c>
      <c r="B29" s="137"/>
      <c r="C29" s="136" t="s">
        <v>124</v>
      </c>
      <c r="D29" s="137"/>
      <c r="E29" s="137"/>
      <c r="F29" s="137"/>
      <c r="G29" s="125">
        <v>24.67</v>
      </c>
      <c r="H29" s="5"/>
      <c r="I29" s="194"/>
      <c r="K29" s="4"/>
      <c r="L29" s="4"/>
    </row>
    <row r="30" spans="1:12" x14ac:dyDescent="0.2">
      <c r="A30" s="124">
        <v>258.5</v>
      </c>
      <c r="B30" s="7"/>
      <c r="C30" s="205" t="s">
        <v>14</v>
      </c>
      <c r="D30" s="204"/>
      <c r="E30" s="204"/>
      <c r="F30" s="204"/>
      <c r="G30" s="124">
        <v>1515</v>
      </c>
      <c r="H30" s="5"/>
      <c r="I30" s="194"/>
      <c r="K30" s="4"/>
      <c r="L30" s="4"/>
    </row>
    <row r="31" spans="1:12" x14ac:dyDescent="0.2">
      <c r="A31" s="124">
        <v>1652.75</v>
      </c>
      <c r="B31" s="7"/>
      <c r="C31" s="205" t="s">
        <v>15</v>
      </c>
      <c r="D31" s="204"/>
      <c r="E31" s="204"/>
      <c r="F31" s="204"/>
      <c r="G31" s="124">
        <v>1856.46</v>
      </c>
      <c r="H31" s="5"/>
      <c r="I31" s="194"/>
      <c r="K31" s="4"/>
      <c r="L31" s="4"/>
    </row>
    <row r="32" spans="1:12" s="135" customFormat="1" x14ac:dyDescent="0.2">
      <c r="A32" s="125">
        <v>154.15</v>
      </c>
      <c r="B32" s="137"/>
      <c r="C32" s="136" t="s">
        <v>16</v>
      </c>
      <c r="D32" s="137"/>
      <c r="E32" s="137"/>
      <c r="F32" s="137"/>
      <c r="G32" s="125">
        <v>0</v>
      </c>
      <c r="H32" s="5"/>
      <c r="I32" s="194"/>
      <c r="K32" s="4"/>
      <c r="L32" s="4"/>
    </row>
    <row r="33" spans="1:15" x14ac:dyDescent="0.2">
      <c r="A33" s="124">
        <v>859.19</v>
      </c>
      <c r="B33" s="7"/>
      <c r="C33" s="205" t="s">
        <v>17</v>
      </c>
      <c r="D33" s="204"/>
      <c r="E33" s="204"/>
      <c r="F33" s="204"/>
      <c r="G33" s="124">
        <v>890.04</v>
      </c>
      <c r="H33" s="5"/>
      <c r="I33" s="194"/>
      <c r="K33" s="4"/>
      <c r="L33" s="4"/>
    </row>
    <row r="34" spans="1:15" s="85" customFormat="1" x14ac:dyDescent="0.2">
      <c r="A34" s="131">
        <v>2668.06</v>
      </c>
      <c r="B34" s="7"/>
      <c r="C34" s="129" t="s">
        <v>108</v>
      </c>
      <c r="D34" s="7"/>
      <c r="E34" s="7"/>
      <c r="F34" s="7"/>
      <c r="G34" s="131">
        <v>999.65</v>
      </c>
      <c r="H34" s="5"/>
      <c r="I34" s="194"/>
      <c r="K34" s="4"/>
      <c r="L34" s="4"/>
    </row>
    <row r="35" spans="1:15" x14ac:dyDescent="0.2">
      <c r="A35" s="124">
        <v>229</v>
      </c>
      <c r="B35" s="7"/>
      <c r="C35" s="205" t="s">
        <v>18</v>
      </c>
      <c r="D35" s="204"/>
      <c r="E35" s="204"/>
      <c r="F35" s="204"/>
      <c r="G35" s="124">
        <v>6928.87</v>
      </c>
      <c r="H35" s="5"/>
      <c r="K35" s="4"/>
      <c r="L35" s="4"/>
    </row>
    <row r="36" spans="1:15" x14ac:dyDescent="0.2">
      <c r="A36" s="124">
        <v>6365</v>
      </c>
      <c r="B36" s="7"/>
      <c r="C36" s="205" t="s">
        <v>19</v>
      </c>
      <c r="D36" s="204"/>
      <c r="E36" s="204"/>
      <c r="F36" s="204"/>
      <c r="G36" s="124">
        <v>6100</v>
      </c>
      <c r="H36" s="5"/>
      <c r="K36" s="4"/>
      <c r="L36" s="4"/>
    </row>
    <row r="37" spans="1:15" x14ac:dyDescent="0.2">
      <c r="A37" s="124">
        <v>315</v>
      </c>
      <c r="B37" s="7"/>
      <c r="C37" s="113" t="s">
        <v>125</v>
      </c>
      <c r="D37" s="7"/>
      <c r="E37" s="7"/>
      <c r="F37" s="7"/>
      <c r="G37" s="124">
        <v>0</v>
      </c>
      <c r="H37" s="5"/>
      <c r="L37" s="2"/>
      <c r="O37" s="12"/>
    </row>
    <row r="38" spans="1:15" x14ac:dyDescent="0.2">
      <c r="A38" s="130">
        <v>46149.33</v>
      </c>
      <c r="B38" s="7"/>
      <c r="C38" s="7"/>
      <c r="D38" s="7"/>
      <c r="E38" s="7"/>
      <c r="F38" s="7"/>
      <c r="G38" s="130">
        <f>SUM(G18:G37)</f>
        <v>59110.559999999998</v>
      </c>
      <c r="H38" s="5"/>
      <c r="I38" s="33"/>
      <c r="J38" s="33"/>
      <c r="K38" s="33"/>
      <c r="L38" s="2"/>
      <c r="O38" s="10"/>
    </row>
    <row r="39" spans="1:15" x14ac:dyDescent="0.2">
      <c r="A39" s="124"/>
      <c r="B39" s="204"/>
      <c r="C39" s="204"/>
      <c r="D39" s="204"/>
      <c r="E39" s="203"/>
      <c r="F39" s="204"/>
      <c r="G39" s="124"/>
      <c r="H39" s="5"/>
      <c r="L39" s="208"/>
      <c r="M39" s="209"/>
      <c r="N39" s="209"/>
      <c r="O39" s="10"/>
    </row>
    <row r="40" spans="1:15" x14ac:dyDescent="0.2">
      <c r="A40" s="124">
        <v>6886.9099999999962</v>
      </c>
      <c r="B40" s="7"/>
      <c r="C40" s="113" t="s">
        <v>201</v>
      </c>
      <c r="D40" s="7"/>
      <c r="E40" s="7"/>
      <c r="F40" s="7"/>
      <c r="G40" s="124">
        <f>G14-G38</f>
        <v>-4940.9999999999927</v>
      </c>
      <c r="H40" s="5"/>
    </row>
    <row r="41" spans="1:15" x14ac:dyDescent="0.2">
      <c r="A41" s="124"/>
      <c r="B41" s="7"/>
      <c r="C41" s="7"/>
      <c r="D41" s="7"/>
      <c r="E41" s="7"/>
      <c r="F41" s="7"/>
      <c r="G41" s="124"/>
      <c r="H41" s="5"/>
    </row>
    <row r="42" spans="1:15" x14ac:dyDescent="0.2">
      <c r="A42" s="132"/>
      <c r="B42" s="7"/>
      <c r="C42" s="7"/>
      <c r="D42" s="7"/>
      <c r="E42" s="7"/>
      <c r="F42" s="7"/>
      <c r="G42" s="132"/>
    </row>
    <row r="43" spans="1:15" x14ac:dyDescent="0.2">
      <c r="A43" s="132"/>
      <c r="B43" s="7"/>
      <c r="C43" s="206" t="s">
        <v>81</v>
      </c>
      <c r="D43" s="206"/>
      <c r="E43" s="7"/>
      <c r="F43" s="7"/>
      <c r="G43" s="132"/>
    </row>
    <row r="44" spans="1:15" x14ac:dyDescent="0.2">
      <c r="A44" s="130">
        <v>37844.07</v>
      </c>
      <c r="B44" s="7"/>
      <c r="C44" s="7" t="s">
        <v>82</v>
      </c>
      <c r="D44" s="7"/>
      <c r="E44" s="7"/>
      <c r="F44" s="7"/>
      <c r="G44" s="146">
        <f>A47</f>
        <v>40954.55999999999</v>
      </c>
    </row>
    <row r="45" spans="1:15" x14ac:dyDescent="0.2">
      <c r="A45" s="124">
        <v>10300.139999999996</v>
      </c>
      <c r="B45" s="3"/>
      <c r="C45" s="113" t="s">
        <v>83</v>
      </c>
      <c r="D45" s="113"/>
      <c r="E45" s="3"/>
      <c r="F45" s="3"/>
      <c r="G45" s="147">
        <f>Reserves!D11</f>
        <v>1674.65</v>
      </c>
    </row>
    <row r="46" spans="1:15" x14ac:dyDescent="0.2">
      <c r="A46" s="124">
        <v>-7189.65</v>
      </c>
      <c r="B46" s="3"/>
      <c r="C46" s="113" t="s">
        <v>84</v>
      </c>
      <c r="D46" s="113"/>
      <c r="E46" s="3"/>
      <c r="F46" s="3"/>
      <c r="G46" s="147">
        <f>G40</f>
        <v>-4940.9999999999927</v>
      </c>
    </row>
    <row r="47" spans="1:15" ht="13.5" thickBot="1" x14ac:dyDescent="0.25">
      <c r="A47" s="133">
        <f>A44+A45+A46</f>
        <v>40954.55999999999</v>
      </c>
      <c r="B47" s="3"/>
      <c r="C47" s="113" t="s">
        <v>85</v>
      </c>
      <c r="D47" s="113"/>
      <c r="E47" s="3"/>
      <c r="F47" s="3"/>
      <c r="G47" s="133">
        <f>G44+G45+G46</f>
        <v>37688.21</v>
      </c>
    </row>
    <row r="48" spans="1:15" x14ac:dyDescent="0.2">
      <c r="A48" s="134"/>
      <c r="B48" s="3"/>
      <c r="C48" s="3"/>
      <c r="D48" s="3"/>
      <c r="E48" s="3"/>
      <c r="F48" s="3"/>
      <c r="G48" s="124"/>
    </row>
    <row r="56" s="72" customFormat="1" x14ac:dyDescent="0.2"/>
    <row r="78" spans="14:15" ht="12.75" customHeight="1" x14ac:dyDescent="0.2"/>
    <row r="79" spans="14:15" s="72" customFormat="1" x14ac:dyDescent="0.2">
      <c r="N79" s="7"/>
      <c r="O79" s="7"/>
    </row>
  </sheetData>
  <mergeCells count="32">
    <mergeCell ref="A1:G1"/>
    <mergeCell ref="L39:N39"/>
    <mergeCell ref="C35:F35"/>
    <mergeCell ref="C36:F36"/>
    <mergeCell ref="C33:F33"/>
    <mergeCell ref="C30:F30"/>
    <mergeCell ref="C31:F31"/>
    <mergeCell ref="C28:F28"/>
    <mergeCell ref="C25:F25"/>
    <mergeCell ref="C26:F26"/>
    <mergeCell ref="C21:F21"/>
    <mergeCell ref="C22:F22"/>
    <mergeCell ref="C19:F19"/>
    <mergeCell ref="C20:F20"/>
    <mergeCell ref="C17:F17"/>
    <mergeCell ref="L14:N14"/>
    <mergeCell ref="C18:F18"/>
    <mergeCell ref="C11:F11"/>
    <mergeCell ref="C12:F12"/>
    <mergeCell ref="C10:F10"/>
    <mergeCell ref="C43:D43"/>
    <mergeCell ref="B39:D39"/>
    <mergeCell ref="E39:F39"/>
    <mergeCell ref="C23:F23"/>
    <mergeCell ref="C24:F24"/>
    <mergeCell ref="A3:G3"/>
    <mergeCell ref="C9:F9"/>
    <mergeCell ref="C7:D7"/>
    <mergeCell ref="B8:F8"/>
    <mergeCell ref="B14:F14"/>
    <mergeCell ref="D5:F5"/>
    <mergeCell ref="D6:F6"/>
  </mergeCells>
  <pageMargins left="0.75" right="0.75" top="1" bottom="1" header="0.5" footer="0.5"/>
  <pageSetup paperSize="9" orientation="portrait" r:id="rId1"/>
  <headerFooter>
    <oddFooter>&amp;C2 of 10</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Layout" topLeftCell="A15" zoomScaleNormal="100" workbookViewId="0">
      <selection activeCell="A42" sqref="A42:M43"/>
    </sheetView>
  </sheetViews>
  <sheetFormatPr defaultRowHeight="12.75" x14ac:dyDescent="0.2"/>
  <cols>
    <col min="2" max="2" width="13.42578125" customWidth="1"/>
  </cols>
  <sheetData>
    <row r="1" spans="1:13" s="89" customFormat="1" x14ac:dyDescent="0.2">
      <c r="A1" s="216" t="s">
        <v>0</v>
      </c>
      <c r="B1" s="216"/>
      <c r="C1" s="216"/>
      <c r="D1" s="216"/>
      <c r="E1" s="216"/>
      <c r="F1" s="216"/>
      <c r="G1" s="216"/>
      <c r="H1" s="216"/>
      <c r="I1" s="216"/>
      <c r="J1" s="216"/>
      <c r="K1" s="216"/>
      <c r="L1" s="216"/>
      <c r="M1" s="216"/>
    </row>
    <row r="2" spans="1:13" s="116" customFormat="1" x14ac:dyDescent="0.2">
      <c r="A2" s="117"/>
      <c r="B2" s="117"/>
      <c r="C2" s="117"/>
      <c r="D2" s="117"/>
      <c r="E2" s="117"/>
      <c r="F2" s="117"/>
      <c r="G2" s="117"/>
      <c r="H2" s="117"/>
      <c r="I2" s="117"/>
      <c r="J2" s="117"/>
      <c r="K2" s="117"/>
      <c r="L2" s="117"/>
      <c r="M2" s="117"/>
    </row>
    <row r="3" spans="1:13" x14ac:dyDescent="0.2">
      <c r="A3" s="211" t="s">
        <v>184</v>
      </c>
      <c r="B3" s="211"/>
      <c r="C3" s="211"/>
      <c r="D3" s="211"/>
      <c r="E3" s="211"/>
      <c r="F3" s="211"/>
      <c r="G3" s="211"/>
      <c r="H3" s="211"/>
      <c r="I3" s="211"/>
      <c r="J3" s="211"/>
      <c r="K3" s="211"/>
      <c r="L3" s="211"/>
      <c r="M3" s="211"/>
    </row>
    <row r="4" spans="1:13" s="140" customFormat="1" x14ac:dyDescent="0.2">
      <c r="A4" s="167"/>
      <c r="B4" s="167"/>
      <c r="C4" s="167"/>
      <c r="D4" s="167"/>
      <c r="E4" s="167"/>
      <c r="F4" s="167"/>
      <c r="G4" s="167"/>
      <c r="H4" s="167"/>
      <c r="I4" s="167"/>
      <c r="J4" s="167"/>
      <c r="K4" s="167"/>
      <c r="L4" s="167"/>
      <c r="M4" s="167"/>
    </row>
    <row r="5" spans="1:13" s="140" customFormat="1" x14ac:dyDescent="0.2">
      <c r="A5" s="179"/>
      <c r="B5" s="179"/>
      <c r="C5" s="168"/>
      <c r="D5" s="168"/>
      <c r="E5" s="168"/>
      <c r="F5" s="168"/>
      <c r="G5" s="168"/>
      <c r="H5" s="168"/>
      <c r="I5" s="168"/>
      <c r="J5" s="168"/>
      <c r="K5" s="168"/>
      <c r="L5" s="168"/>
      <c r="M5" s="168"/>
    </row>
    <row r="6" spans="1:13" s="140" customFormat="1" ht="12.75" customHeight="1" x14ac:dyDescent="0.2">
      <c r="A6" s="214" t="s">
        <v>137</v>
      </c>
      <c r="B6" s="214"/>
      <c r="C6" s="212" t="s">
        <v>185</v>
      </c>
      <c r="D6" s="212"/>
      <c r="E6" s="212"/>
      <c r="F6" s="212"/>
      <c r="G6" s="212"/>
      <c r="H6" s="212"/>
      <c r="I6" s="212"/>
      <c r="J6" s="212"/>
      <c r="K6" s="212"/>
      <c r="L6" s="212"/>
      <c r="M6" s="212"/>
    </row>
    <row r="7" spans="1:13" s="140" customFormat="1" x14ac:dyDescent="0.2">
      <c r="A7" s="179"/>
      <c r="B7" s="179"/>
      <c r="C7" s="212"/>
      <c r="D7" s="212"/>
      <c r="E7" s="212"/>
      <c r="F7" s="212"/>
      <c r="G7" s="212"/>
      <c r="H7" s="212"/>
      <c r="I7" s="212"/>
      <c r="J7" s="212"/>
      <c r="K7" s="212"/>
      <c r="L7" s="212"/>
      <c r="M7" s="212"/>
    </row>
    <row r="8" spans="1:13" s="140" customFormat="1" x14ac:dyDescent="0.2">
      <c r="A8" s="179"/>
      <c r="B8" s="179"/>
      <c r="C8" s="172"/>
      <c r="D8" s="172"/>
      <c r="E8" s="172"/>
      <c r="F8" s="172"/>
      <c r="G8" s="172"/>
      <c r="H8" s="172"/>
      <c r="I8" s="172"/>
      <c r="J8" s="172"/>
      <c r="K8" s="172"/>
      <c r="L8" s="172"/>
      <c r="M8" s="172"/>
    </row>
    <row r="9" spans="1:13" s="140" customFormat="1" ht="12.75" customHeight="1" x14ac:dyDescent="0.2">
      <c r="A9" s="178" t="s">
        <v>138</v>
      </c>
      <c r="B9" s="180"/>
      <c r="C9" s="213" t="s">
        <v>186</v>
      </c>
      <c r="D9" s="213"/>
      <c r="E9" s="213"/>
      <c r="F9" s="213"/>
      <c r="G9" s="213"/>
      <c r="H9" s="213"/>
      <c r="I9" s="213"/>
      <c r="J9" s="213"/>
      <c r="K9" s="213"/>
      <c r="L9" s="213"/>
      <c r="M9" s="213"/>
    </row>
    <row r="10" spans="1:13" s="140" customFormat="1" x14ac:dyDescent="0.2">
      <c r="A10" s="181"/>
      <c r="B10" s="180"/>
      <c r="C10" s="213"/>
      <c r="D10" s="213"/>
      <c r="E10" s="213"/>
      <c r="F10" s="213"/>
      <c r="G10" s="213"/>
      <c r="H10" s="213"/>
      <c r="I10" s="213"/>
      <c r="J10" s="213"/>
      <c r="K10" s="213"/>
      <c r="L10" s="213"/>
      <c r="M10" s="213"/>
    </row>
    <row r="11" spans="1:13" s="140" customFormat="1" x14ac:dyDescent="0.2">
      <c r="A11" s="181"/>
      <c r="B11" s="180"/>
      <c r="C11" s="193"/>
      <c r="D11" s="193"/>
      <c r="E11" s="193"/>
      <c r="F11" s="193"/>
      <c r="G11" s="193"/>
      <c r="H11" s="193"/>
      <c r="I11" s="193"/>
      <c r="J11" s="193"/>
      <c r="K11" s="193"/>
      <c r="L11" s="193"/>
      <c r="M11" s="193"/>
    </row>
    <row r="12" spans="1:13" ht="12.75" customHeight="1" x14ac:dyDescent="0.2">
      <c r="A12" s="120" t="s">
        <v>139</v>
      </c>
      <c r="B12" s="180"/>
      <c r="C12" s="210" t="s">
        <v>187</v>
      </c>
      <c r="D12" s="210"/>
      <c r="E12" s="210"/>
      <c r="F12" s="210"/>
      <c r="G12" s="210"/>
      <c r="H12" s="210"/>
      <c r="I12" s="210"/>
      <c r="J12" s="210"/>
      <c r="K12" s="210"/>
      <c r="L12" s="210"/>
      <c r="M12" s="210"/>
    </row>
    <row r="13" spans="1:13" x14ac:dyDescent="0.2">
      <c r="A13" s="182"/>
      <c r="B13" s="180"/>
      <c r="C13" s="210"/>
      <c r="D13" s="210"/>
      <c r="E13" s="210"/>
      <c r="F13" s="210"/>
      <c r="G13" s="210"/>
      <c r="H13" s="210"/>
      <c r="I13" s="210"/>
      <c r="J13" s="210"/>
      <c r="K13" s="210"/>
      <c r="L13" s="210"/>
      <c r="M13" s="210"/>
    </row>
    <row r="14" spans="1:13" x14ac:dyDescent="0.2">
      <c r="A14" s="182"/>
      <c r="B14" s="180"/>
      <c r="C14" s="210"/>
      <c r="D14" s="210"/>
      <c r="E14" s="210"/>
      <c r="F14" s="210"/>
      <c r="G14" s="210"/>
      <c r="H14" s="210"/>
      <c r="I14" s="210"/>
      <c r="J14" s="210"/>
      <c r="K14" s="210"/>
      <c r="L14" s="210"/>
      <c r="M14" s="210"/>
    </row>
    <row r="15" spans="1:13" s="104" customFormat="1" x14ac:dyDescent="0.2">
      <c r="A15" s="182"/>
      <c r="B15" s="180"/>
      <c r="C15" s="210"/>
      <c r="D15" s="210"/>
      <c r="E15" s="210"/>
      <c r="F15" s="210"/>
      <c r="G15" s="210"/>
      <c r="H15" s="210"/>
      <c r="I15" s="210"/>
      <c r="J15" s="210"/>
      <c r="K15" s="210"/>
      <c r="L15" s="210"/>
      <c r="M15" s="210"/>
    </row>
    <row r="16" spans="1:13" ht="12.75" customHeight="1" x14ac:dyDescent="0.2">
      <c r="A16" s="182"/>
      <c r="B16" s="180"/>
      <c r="C16" s="174"/>
      <c r="D16" s="174"/>
      <c r="E16" s="174"/>
      <c r="F16" s="174"/>
      <c r="G16" s="174"/>
      <c r="H16" s="174"/>
      <c r="I16" s="174"/>
      <c r="J16" s="175"/>
      <c r="K16" s="174"/>
      <c r="L16" s="174"/>
      <c r="M16" s="174"/>
    </row>
    <row r="17" spans="1:13" ht="12.75" customHeight="1" x14ac:dyDescent="0.2">
      <c r="A17" s="120" t="s">
        <v>140</v>
      </c>
      <c r="B17" s="180"/>
      <c r="C17" s="213" t="s">
        <v>188</v>
      </c>
      <c r="D17" s="213"/>
      <c r="E17" s="213"/>
      <c r="F17" s="213"/>
      <c r="G17" s="213"/>
      <c r="H17" s="213"/>
      <c r="I17" s="213"/>
      <c r="J17" s="213"/>
      <c r="K17" s="213"/>
      <c r="L17" s="213"/>
      <c r="M17" s="213"/>
    </row>
    <row r="18" spans="1:13" s="88" customFormat="1" x14ac:dyDescent="0.2">
      <c r="A18" s="182"/>
      <c r="B18" s="180"/>
      <c r="C18" s="213"/>
      <c r="D18" s="213"/>
      <c r="E18" s="213"/>
      <c r="F18" s="213"/>
      <c r="G18" s="213"/>
      <c r="H18" s="213"/>
      <c r="I18" s="213"/>
      <c r="J18" s="213"/>
      <c r="K18" s="213"/>
      <c r="L18" s="213"/>
      <c r="M18" s="213"/>
    </row>
    <row r="19" spans="1:13" x14ac:dyDescent="0.2">
      <c r="A19" s="182"/>
      <c r="B19" s="180"/>
      <c r="C19" s="176"/>
      <c r="D19" s="176"/>
      <c r="E19" s="176"/>
      <c r="F19" s="176"/>
      <c r="G19" s="176"/>
      <c r="H19" s="176"/>
      <c r="I19" s="176"/>
      <c r="J19" s="176"/>
      <c r="K19" s="176"/>
      <c r="L19" s="176"/>
      <c r="M19" s="176"/>
    </row>
    <row r="20" spans="1:13" s="75" customFormat="1" ht="12.75" customHeight="1" x14ac:dyDescent="0.2">
      <c r="A20" s="120" t="s">
        <v>141</v>
      </c>
      <c r="B20" s="120"/>
      <c r="C20" s="215" t="s">
        <v>189</v>
      </c>
      <c r="D20" s="215"/>
      <c r="E20" s="215"/>
      <c r="F20" s="215"/>
      <c r="G20" s="215"/>
      <c r="H20" s="215"/>
      <c r="I20" s="215"/>
      <c r="J20" s="215"/>
      <c r="K20" s="215"/>
      <c r="L20" s="215"/>
      <c r="M20" s="215"/>
    </row>
    <row r="21" spans="1:13" ht="12.75" customHeight="1" x14ac:dyDescent="0.2">
      <c r="A21" s="170"/>
      <c r="B21" s="170"/>
      <c r="C21" s="215"/>
      <c r="D21" s="215"/>
      <c r="E21" s="215"/>
      <c r="F21" s="215"/>
      <c r="G21" s="215"/>
      <c r="H21" s="215"/>
      <c r="I21" s="215"/>
      <c r="J21" s="215"/>
      <c r="K21" s="215"/>
      <c r="L21" s="215"/>
      <c r="M21" s="215"/>
    </row>
    <row r="22" spans="1:13" s="188" customFormat="1" ht="12.75" customHeight="1" x14ac:dyDescent="0.2">
      <c r="A22" s="170"/>
      <c r="B22" s="170"/>
      <c r="C22" s="215"/>
      <c r="D22" s="215"/>
      <c r="E22" s="215"/>
      <c r="F22" s="215"/>
      <c r="G22" s="215"/>
      <c r="H22" s="215"/>
      <c r="I22" s="215"/>
      <c r="J22" s="215"/>
      <c r="K22" s="215"/>
      <c r="L22" s="215"/>
      <c r="M22" s="215"/>
    </row>
    <row r="23" spans="1:13" x14ac:dyDescent="0.2">
      <c r="A23" s="170"/>
      <c r="B23" s="170"/>
      <c r="C23" s="177"/>
      <c r="D23" s="177"/>
      <c r="E23" s="177"/>
      <c r="F23" s="177"/>
      <c r="G23" s="177"/>
      <c r="H23" s="177"/>
      <c r="I23" s="177"/>
      <c r="J23" s="177"/>
      <c r="K23" s="177"/>
      <c r="L23" s="177"/>
      <c r="M23" s="177"/>
    </row>
    <row r="24" spans="1:13" s="152" customFormat="1" ht="12.75" customHeight="1" x14ac:dyDescent="0.2">
      <c r="A24" s="120" t="s">
        <v>124</v>
      </c>
      <c r="B24" s="120"/>
      <c r="C24" s="210" t="s">
        <v>190</v>
      </c>
      <c r="D24" s="210"/>
      <c r="E24" s="210"/>
      <c r="F24" s="210"/>
      <c r="G24" s="210"/>
      <c r="H24" s="210"/>
      <c r="I24" s="210"/>
      <c r="J24" s="210"/>
      <c r="K24" s="210"/>
      <c r="L24" s="210"/>
      <c r="M24" s="210"/>
    </row>
    <row r="25" spans="1:13" s="152" customFormat="1" x14ac:dyDescent="0.2">
      <c r="A25" s="120"/>
      <c r="B25" s="120"/>
      <c r="C25" s="210"/>
      <c r="D25" s="210"/>
      <c r="E25" s="210"/>
      <c r="F25" s="210"/>
      <c r="G25" s="210"/>
      <c r="H25" s="210"/>
      <c r="I25" s="210"/>
      <c r="J25" s="210"/>
      <c r="K25" s="210"/>
      <c r="L25" s="210"/>
      <c r="M25" s="210"/>
    </row>
    <row r="26" spans="1:13" s="152" customFormat="1" x14ac:dyDescent="0.2">
      <c r="A26" s="170"/>
      <c r="B26" s="170"/>
      <c r="C26" s="177"/>
      <c r="D26" s="177"/>
      <c r="E26" s="177"/>
      <c r="F26" s="177"/>
      <c r="G26" s="177"/>
      <c r="H26" s="177"/>
      <c r="I26" s="177"/>
      <c r="J26" s="177"/>
      <c r="K26" s="177"/>
      <c r="L26" s="177"/>
      <c r="M26" s="177"/>
    </row>
    <row r="27" spans="1:13" ht="12.75" customHeight="1" x14ac:dyDescent="0.2">
      <c r="A27" s="120" t="s">
        <v>142</v>
      </c>
      <c r="B27" s="120"/>
      <c r="C27" s="215" t="s">
        <v>191</v>
      </c>
      <c r="D27" s="215"/>
      <c r="E27" s="215"/>
      <c r="F27" s="215"/>
      <c r="G27" s="215"/>
      <c r="H27" s="215"/>
      <c r="I27" s="215"/>
      <c r="J27" s="215"/>
      <c r="K27" s="215"/>
      <c r="L27" s="215"/>
      <c r="M27" s="215"/>
    </row>
    <row r="28" spans="1:13" s="169" customFormat="1" ht="12.75" customHeight="1" x14ac:dyDescent="0.2">
      <c r="A28" s="120"/>
      <c r="B28" s="120"/>
      <c r="C28" s="215"/>
      <c r="D28" s="215"/>
      <c r="E28" s="215"/>
      <c r="F28" s="215"/>
      <c r="G28" s="215"/>
      <c r="H28" s="215"/>
      <c r="I28" s="215"/>
      <c r="J28" s="215"/>
      <c r="K28" s="215"/>
      <c r="L28" s="215"/>
      <c r="M28" s="215"/>
    </row>
    <row r="29" spans="1:13" x14ac:dyDescent="0.2">
      <c r="A29" s="170"/>
      <c r="B29" s="170"/>
      <c r="C29" s="177"/>
      <c r="D29" s="177"/>
      <c r="E29" s="177"/>
      <c r="F29" s="177"/>
      <c r="G29" s="177"/>
      <c r="H29" s="177"/>
      <c r="I29" s="177"/>
      <c r="J29" s="177"/>
      <c r="K29" s="177"/>
      <c r="L29" s="177"/>
      <c r="M29" s="177"/>
    </row>
    <row r="30" spans="1:13" ht="12.75" customHeight="1" x14ac:dyDescent="0.2">
      <c r="A30" s="120" t="s">
        <v>143</v>
      </c>
      <c r="B30" s="120"/>
      <c r="C30" s="215" t="s">
        <v>192</v>
      </c>
      <c r="D30" s="215"/>
      <c r="E30" s="215"/>
      <c r="F30" s="215"/>
      <c r="G30" s="215"/>
      <c r="H30" s="215"/>
      <c r="I30" s="215"/>
      <c r="J30" s="215"/>
      <c r="K30" s="215"/>
      <c r="L30" s="215"/>
      <c r="M30" s="215"/>
    </row>
    <row r="31" spans="1:13" ht="12.75" customHeight="1" x14ac:dyDescent="0.2">
      <c r="A31" s="120"/>
      <c r="B31" s="120"/>
      <c r="C31" s="215"/>
      <c r="D31" s="215"/>
      <c r="E31" s="215"/>
      <c r="F31" s="215"/>
      <c r="G31" s="215"/>
      <c r="H31" s="215"/>
      <c r="I31" s="215"/>
      <c r="J31" s="215"/>
      <c r="K31" s="215"/>
      <c r="L31" s="215"/>
      <c r="M31" s="215"/>
    </row>
    <row r="32" spans="1:13" x14ac:dyDescent="0.2">
      <c r="A32" s="120"/>
      <c r="B32" s="120"/>
      <c r="C32" s="189"/>
      <c r="D32" s="189"/>
      <c r="E32" s="189"/>
      <c r="F32" s="189"/>
      <c r="G32" s="189"/>
      <c r="H32" s="189"/>
      <c r="I32" s="189"/>
      <c r="J32" s="189"/>
      <c r="K32" s="189"/>
      <c r="L32" s="189"/>
      <c r="M32" s="189"/>
    </row>
    <row r="33" spans="1:13" ht="12.75" customHeight="1" x14ac:dyDescent="0.2">
      <c r="A33" s="120" t="s">
        <v>144</v>
      </c>
      <c r="B33" s="120"/>
      <c r="C33" s="210" t="s">
        <v>193</v>
      </c>
      <c r="D33" s="210"/>
      <c r="E33" s="210"/>
      <c r="F33" s="210"/>
      <c r="G33" s="210"/>
      <c r="H33" s="210"/>
      <c r="I33" s="210"/>
      <c r="J33" s="210"/>
      <c r="K33" s="210"/>
      <c r="L33" s="210"/>
      <c r="M33" s="210"/>
    </row>
    <row r="34" spans="1:13" ht="12.75" customHeight="1" x14ac:dyDescent="0.2">
      <c r="A34" s="120"/>
      <c r="B34" s="120"/>
      <c r="C34" s="210"/>
      <c r="D34" s="210"/>
      <c r="E34" s="210"/>
      <c r="F34" s="210"/>
      <c r="G34" s="210"/>
      <c r="H34" s="210"/>
      <c r="I34" s="210"/>
      <c r="J34" s="210"/>
      <c r="K34" s="210"/>
      <c r="L34" s="210"/>
      <c r="M34" s="210"/>
    </row>
    <row r="35" spans="1:13" x14ac:dyDescent="0.2">
      <c r="A35" s="120"/>
      <c r="B35" s="120"/>
      <c r="C35" s="210"/>
      <c r="D35" s="210"/>
      <c r="E35" s="210"/>
      <c r="F35" s="210"/>
      <c r="G35" s="210"/>
      <c r="H35" s="210"/>
      <c r="I35" s="210"/>
      <c r="J35" s="210"/>
      <c r="K35" s="210"/>
      <c r="L35" s="210"/>
      <c r="M35" s="210"/>
    </row>
    <row r="36" spans="1:13" x14ac:dyDescent="0.2">
      <c r="A36" s="170"/>
      <c r="B36" s="170"/>
      <c r="C36" s="177"/>
      <c r="D36" s="177"/>
      <c r="E36" s="177"/>
      <c r="F36" s="177"/>
      <c r="G36" s="177"/>
      <c r="H36" s="177"/>
      <c r="I36" s="177"/>
      <c r="J36" s="177"/>
      <c r="K36" s="177"/>
      <c r="L36" s="177"/>
      <c r="M36" s="177"/>
    </row>
    <row r="37" spans="1:13" s="104" customFormat="1" ht="13.5" customHeight="1" x14ac:dyDescent="0.2">
      <c r="A37" s="120" t="s">
        <v>18</v>
      </c>
      <c r="B37" s="120"/>
      <c r="C37" s="213" t="s">
        <v>194</v>
      </c>
      <c r="D37" s="213"/>
      <c r="E37" s="213"/>
      <c r="F37" s="213"/>
      <c r="G37" s="213"/>
      <c r="H37" s="213"/>
      <c r="I37" s="213"/>
      <c r="J37" s="213"/>
      <c r="K37" s="213"/>
      <c r="L37" s="213"/>
      <c r="M37" s="213"/>
    </row>
    <row r="38" spans="1:13" x14ac:dyDescent="0.2">
      <c r="A38" s="120"/>
      <c r="B38" s="120"/>
      <c r="C38" s="213"/>
      <c r="D38" s="213"/>
      <c r="E38" s="213"/>
      <c r="F38" s="213"/>
      <c r="G38" s="213"/>
      <c r="H38" s="213"/>
      <c r="I38" s="213"/>
      <c r="J38" s="213"/>
      <c r="K38" s="213"/>
      <c r="L38" s="213"/>
      <c r="M38" s="213"/>
    </row>
    <row r="39" spans="1:13" ht="12.75" customHeight="1" x14ac:dyDescent="0.2">
      <c r="A39" s="120"/>
      <c r="B39" s="120"/>
      <c r="C39" s="213"/>
      <c r="D39" s="213"/>
      <c r="E39" s="213"/>
      <c r="F39" s="213"/>
      <c r="G39" s="213"/>
      <c r="H39" s="213"/>
      <c r="I39" s="213"/>
      <c r="J39" s="213"/>
      <c r="K39" s="213"/>
      <c r="L39" s="213"/>
      <c r="M39" s="213"/>
    </row>
    <row r="40" spans="1:13" s="188" customFormat="1" ht="12.75" customHeight="1" x14ac:dyDescent="0.2">
      <c r="A40" s="120"/>
      <c r="B40" s="120"/>
      <c r="C40" s="213"/>
      <c r="D40" s="213"/>
      <c r="E40" s="213"/>
      <c r="F40" s="213"/>
      <c r="G40" s="213"/>
      <c r="H40" s="213"/>
      <c r="I40" s="213"/>
      <c r="J40" s="213"/>
      <c r="K40" s="213"/>
      <c r="L40" s="213"/>
      <c r="M40" s="213"/>
    </row>
    <row r="41" spans="1:13" ht="12.75" customHeight="1" x14ac:dyDescent="0.2">
      <c r="A41" s="120"/>
      <c r="B41" s="120"/>
      <c r="C41" s="176"/>
      <c r="D41" s="176"/>
      <c r="E41" s="176"/>
      <c r="F41" s="176"/>
      <c r="G41" s="176"/>
      <c r="H41" s="176"/>
      <c r="I41" s="176"/>
      <c r="J41" s="176"/>
      <c r="K41" s="176"/>
      <c r="L41" s="176"/>
      <c r="M41" s="176"/>
    </row>
    <row r="42" spans="1:13" s="104" customFormat="1" ht="12.75" customHeight="1" x14ac:dyDescent="0.2">
      <c r="A42" s="120" t="s">
        <v>154</v>
      </c>
      <c r="B42" s="120"/>
      <c r="C42" s="210"/>
      <c r="D42" s="210"/>
      <c r="E42" s="210"/>
      <c r="F42" s="210"/>
      <c r="G42" s="210"/>
      <c r="H42" s="210"/>
      <c r="I42" s="210"/>
      <c r="J42" s="210"/>
      <c r="K42" s="210"/>
      <c r="L42" s="210"/>
      <c r="M42" s="210"/>
    </row>
    <row r="43" spans="1:13" x14ac:dyDescent="0.2">
      <c r="A43" s="120"/>
      <c r="B43" s="120"/>
      <c r="C43" s="210"/>
      <c r="D43" s="210"/>
      <c r="E43" s="210"/>
      <c r="F43" s="210"/>
      <c r="G43" s="210"/>
      <c r="H43" s="210"/>
      <c r="I43" s="210"/>
      <c r="J43" s="210"/>
      <c r="K43" s="210"/>
      <c r="L43" s="210"/>
      <c r="M43" s="210"/>
    </row>
    <row r="44" spans="1:13" x14ac:dyDescent="0.2">
      <c r="A44" s="93"/>
      <c r="B44" s="93"/>
      <c r="C44" s="177"/>
      <c r="D44" s="177"/>
      <c r="E44" s="177"/>
      <c r="F44" s="177"/>
      <c r="G44" s="177"/>
      <c r="H44" s="177"/>
      <c r="I44" s="177"/>
      <c r="J44" s="177"/>
      <c r="K44" s="177"/>
      <c r="L44" s="177"/>
      <c r="M44" s="177"/>
    </row>
    <row r="45" spans="1:13" x14ac:dyDescent="0.2">
      <c r="A45" s="93"/>
      <c r="B45" s="93"/>
      <c r="C45" s="119"/>
      <c r="D45" s="119"/>
      <c r="E45" s="119"/>
      <c r="F45" s="119"/>
      <c r="G45" s="119"/>
      <c r="H45" s="119"/>
      <c r="I45" s="119"/>
      <c r="J45" s="119"/>
      <c r="K45" s="119"/>
      <c r="L45" s="119"/>
      <c r="M45" s="119"/>
    </row>
    <row r="46" spans="1:13" x14ac:dyDescent="0.2">
      <c r="A46" s="93"/>
      <c r="B46" s="93"/>
      <c r="C46" s="119"/>
      <c r="D46" s="119"/>
      <c r="E46" s="119"/>
      <c r="F46" s="119"/>
      <c r="G46" s="119"/>
      <c r="H46" s="119"/>
      <c r="I46" s="119"/>
      <c r="J46" s="119"/>
      <c r="K46" s="119"/>
      <c r="L46" s="119"/>
      <c r="M46" s="119"/>
    </row>
    <row r="47" spans="1:13" x14ac:dyDescent="0.2">
      <c r="A47" s="93"/>
      <c r="B47" s="93"/>
      <c r="C47" s="119"/>
      <c r="D47" s="119"/>
      <c r="E47" s="119"/>
      <c r="F47" s="119"/>
      <c r="G47" s="119"/>
      <c r="H47" s="119"/>
      <c r="I47" s="119"/>
      <c r="J47" s="119"/>
      <c r="K47" s="119"/>
      <c r="L47" s="119"/>
      <c r="M47" s="119"/>
    </row>
    <row r="48" spans="1:13" x14ac:dyDescent="0.2">
      <c r="A48" s="93"/>
      <c r="B48" s="93"/>
      <c r="C48" s="93"/>
      <c r="D48" s="93"/>
      <c r="E48" s="93"/>
      <c r="F48" s="93"/>
      <c r="G48" s="93"/>
      <c r="H48" s="93"/>
      <c r="I48" s="93"/>
      <c r="J48" s="93"/>
      <c r="K48" s="93"/>
      <c r="L48" s="93"/>
      <c r="M48" s="93"/>
    </row>
    <row r="49" spans="1:13" x14ac:dyDescent="0.2">
      <c r="A49" s="93"/>
      <c r="B49" s="93"/>
      <c r="C49" s="93"/>
      <c r="D49" s="93"/>
      <c r="E49" s="93"/>
      <c r="F49" s="93"/>
      <c r="G49" s="93"/>
      <c r="H49" s="93"/>
      <c r="I49" s="93"/>
      <c r="J49" s="93"/>
      <c r="K49" s="93"/>
      <c r="L49" s="93"/>
      <c r="M49" s="93"/>
    </row>
  </sheetData>
  <mergeCells count="14">
    <mergeCell ref="A1:M1"/>
    <mergeCell ref="C33:M35"/>
    <mergeCell ref="C27:M28"/>
    <mergeCell ref="C30:M31"/>
    <mergeCell ref="C37:M40"/>
    <mergeCell ref="C42:M43"/>
    <mergeCell ref="A3:M3"/>
    <mergeCell ref="C12:M15"/>
    <mergeCell ref="C6:M7"/>
    <mergeCell ref="C9:M10"/>
    <mergeCell ref="A6:B6"/>
    <mergeCell ref="C24:M25"/>
    <mergeCell ref="C17:M18"/>
    <mergeCell ref="C20:M22"/>
  </mergeCells>
  <pageMargins left="0.7" right="0.7" top="0.75" bottom="0.75" header="0.3" footer="0.3"/>
  <pageSetup paperSize="9" scale="74" fitToHeight="0" orientation="portrait" r:id="rId1"/>
  <headerFooter>
    <oddFooter>&amp;C3 of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G13" sqref="G13"/>
    </sheetView>
  </sheetViews>
  <sheetFormatPr defaultRowHeight="12.75" x14ac:dyDescent="0.2"/>
  <cols>
    <col min="1" max="1" width="12.28515625" style="68" customWidth="1"/>
    <col min="2" max="2" width="4.42578125" style="6" customWidth="1"/>
    <col min="3" max="5" width="9.140625" style="6"/>
    <col min="6" max="6" width="8.85546875" style="6" customWidth="1"/>
    <col min="7" max="7" width="12.28515625" style="11" customWidth="1"/>
    <col min="8" max="8" width="9.140625" style="6"/>
    <col min="9" max="9" width="9.5703125" style="6" bestFit="1" customWidth="1"/>
    <col min="10" max="16384" width="9.140625" style="6"/>
  </cols>
  <sheetData>
    <row r="1" spans="1:9" x14ac:dyDescent="0.2">
      <c r="C1" s="216" t="s">
        <v>0</v>
      </c>
      <c r="D1" s="216"/>
      <c r="E1" s="216"/>
      <c r="F1" s="216"/>
    </row>
    <row r="2" spans="1:9" x14ac:dyDescent="0.2">
      <c r="C2" s="13"/>
      <c r="D2" s="13"/>
      <c r="E2" s="13"/>
      <c r="F2" s="13"/>
      <c r="G2" s="21"/>
    </row>
    <row r="3" spans="1:9" x14ac:dyDescent="0.2">
      <c r="A3" s="217" t="s">
        <v>153</v>
      </c>
      <c r="B3" s="217"/>
      <c r="C3" s="217"/>
      <c r="D3" s="217"/>
      <c r="E3" s="217"/>
      <c r="F3" s="217"/>
      <c r="G3" s="217"/>
    </row>
    <row r="5" spans="1:9" ht="38.25" x14ac:dyDescent="0.2">
      <c r="A5" s="87" t="s">
        <v>123</v>
      </c>
      <c r="G5" s="94" t="s">
        <v>151</v>
      </c>
    </row>
    <row r="6" spans="1:9" s="9" customFormat="1" x14ac:dyDescent="0.2"/>
    <row r="7" spans="1:9" x14ac:dyDescent="0.2">
      <c r="A7" s="11"/>
      <c r="C7" s="16" t="s">
        <v>22</v>
      </c>
    </row>
    <row r="8" spans="1:9" x14ac:dyDescent="0.2">
      <c r="A8" s="11"/>
    </row>
    <row r="9" spans="1:9" x14ac:dyDescent="0.2">
      <c r="A9" s="11">
        <v>320</v>
      </c>
      <c r="C9" s="6" t="s">
        <v>23</v>
      </c>
      <c r="G9" s="11">
        <v>2000</v>
      </c>
      <c r="H9" s="7"/>
      <c r="I9" s="7"/>
    </row>
    <row r="10" spans="1:9" x14ac:dyDescent="0.2">
      <c r="A10" s="11">
        <v>0</v>
      </c>
      <c r="C10" s="6" t="s">
        <v>24</v>
      </c>
      <c r="G10" s="11">
        <v>0</v>
      </c>
      <c r="H10" s="7"/>
      <c r="I10" s="7"/>
    </row>
    <row r="11" spans="1:9" x14ac:dyDescent="0.2">
      <c r="A11" s="11">
        <v>60345.31</v>
      </c>
      <c r="C11" s="6" t="s">
        <v>26</v>
      </c>
      <c r="G11" s="11">
        <v>57652.44</v>
      </c>
      <c r="H11" s="7"/>
      <c r="I11" s="7"/>
    </row>
    <row r="12" spans="1:9" x14ac:dyDescent="0.2">
      <c r="A12" s="11">
        <v>1155</v>
      </c>
      <c r="C12" s="6" t="s">
        <v>25</v>
      </c>
      <c r="G12" s="11">
        <v>1686.92</v>
      </c>
      <c r="H12" s="7"/>
      <c r="I12" s="7"/>
    </row>
    <row r="13" spans="1:9" x14ac:dyDescent="0.2">
      <c r="A13" s="11">
        <v>-6.45</v>
      </c>
      <c r="C13" s="6" t="s">
        <v>27</v>
      </c>
      <c r="G13" s="11">
        <v>8.09</v>
      </c>
    </row>
    <row r="14" spans="1:9" x14ac:dyDescent="0.2">
      <c r="A14" s="11"/>
    </row>
    <row r="15" spans="1:9" x14ac:dyDescent="0.2">
      <c r="A15" s="19">
        <v>61813.86</v>
      </c>
      <c r="G15" s="19">
        <f>SUM(G9:G14)</f>
        <v>61347.45</v>
      </c>
      <c r="I15" s="159"/>
    </row>
    <row r="16" spans="1:9" x14ac:dyDescent="0.2">
      <c r="A16" s="11"/>
    </row>
    <row r="17" spans="1:9" x14ac:dyDescent="0.2">
      <c r="A17" s="11"/>
      <c r="C17" s="16" t="s">
        <v>28</v>
      </c>
    </row>
    <row r="18" spans="1:9" x14ac:dyDescent="0.2">
      <c r="A18" s="11"/>
      <c r="C18" s="16"/>
    </row>
    <row r="19" spans="1:9" x14ac:dyDescent="0.2">
      <c r="A19" s="11">
        <v>2002.88</v>
      </c>
      <c r="C19" s="6" t="s">
        <v>29</v>
      </c>
      <c r="G19" s="11">
        <v>6439.36</v>
      </c>
      <c r="H19" s="7"/>
      <c r="I19" s="7"/>
    </row>
    <row r="20" spans="1:9" x14ac:dyDescent="0.2">
      <c r="A20" s="11">
        <v>275.08999999999997</v>
      </c>
      <c r="C20" s="8" t="s">
        <v>30</v>
      </c>
      <c r="G20" s="11">
        <v>313.2</v>
      </c>
      <c r="H20" s="7"/>
      <c r="I20" s="7"/>
    </row>
    <row r="21" spans="1:9" x14ac:dyDescent="0.2">
      <c r="A21" s="11"/>
      <c r="H21" s="7"/>
      <c r="I21" s="7"/>
    </row>
    <row r="22" spans="1:9" x14ac:dyDescent="0.2">
      <c r="A22" s="11"/>
      <c r="G22" s="76" t="s">
        <v>154</v>
      </c>
      <c r="H22" s="7"/>
      <c r="I22" s="7"/>
    </row>
    <row r="23" spans="1:9" ht="13.5" thickBot="1" x14ac:dyDescent="0.25">
      <c r="A23" s="20">
        <v>59535.890000000007</v>
      </c>
      <c r="C23" s="17" t="s">
        <v>31</v>
      </c>
      <c r="G23" s="106">
        <f>G15-G19-G20</f>
        <v>54594.89</v>
      </c>
    </row>
    <row r="24" spans="1:9" ht="13.5" thickTop="1" x14ac:dyDescent="0.2">
      <c r="A24" s="11"/>
    </row>
    <row r="25" spans="1:9" x14ac:dyDescent="0.2">
      <c r="A25" s="11"/>
    </row>
    <row r="26" spans="1:9" x14ac:dyDescent="0.2">
      <c r="A26" s="11"/>
    </row>
    <row r="27" spans="1:9" x14ac:dyDescent="0.2">
      <c r="A27" s="11"/>
      <c r="C27" s="16" t="s">
        <v>32</v>
      </c>
    </row>
    <row r="28" spans="1:9" x14ac:dyDescent="0.2">
      <c r="A28" s="11"/>
    </row>
    <row r="29" spans="1:9" x14ac:dyDescent="0.2">
      <c r="A29" s="11">
        <v>32311.64</v>
      </c>
      <c r="C29" s="6" t="s">
        <v>33</v>
      </c>
      <c r="G29" s="11">
        <f>Reserves!E11</f>
        <v>37688.21</v>
      </c>
    </row>
    <row r="30" spans="1:9" x14ac:dyDescent="0.2">
      <c r="A30" s="11"/>
    </row>
    <row r="31" spans="1:9" x14ac:dyDescent="0.2">
      <c r="A31" s="11"/>
      <c r="C31" s="18" t="s">
        <v>34</v>
      </c>
    </row>
    <row r="32" spans="1:9" x14ac:dyDescent="0.2">
      <c r="A32" s="76">
        <v>7706.07</v>
      </c>
      <c r="C32" s="6" t="s">
        <v>35</v>
      </c>
      <c r="G32" s="11">
        <v>6531.07</v>
      </c>
    </row>
    <row r="33" spans="1:9" x14ac:dyDescent="0.2">
      <c r="A33" s="76">
        <v>2450.61</v>
      </c>
      <c r="C33" s="6" t="s">
        <v>36</v>
      </c>
      <c r="G33" s="11">
        <v>2450.61</v>
      </c>
    </row>
    <row r="34" spans="1:9" x14ac:dyDescent="0.2">
      <c r="A34" s="76">
        <v>4000</v>
      </c>
      <c r="C34" s="75" t="s">
        <v>16</v>
      </c>
      <c r="G34" s="11">
        <v>4000</v>
      </c>
      <c r="I34" s="112"/>
    </row>
    <row r="35" spans="1:9" x14ac:dyDescent="0.2">
      <c r="A35" s="11">
        <v>2199.65</v>
      </c>
      <c r="C35" s="75" t="s">
        <v>107</v>
      </c>
      <c r="G35" s="11">
        <v>2199.65</v>
      </c>
    </row>
    <row r="36" spans="1:9" s="90" customFormat="1" x14ac:dyDescent="0.2">
      <c r="A36" s="21">
        <v>40</v>
      </c>
      <c r="C36" s="75" t="s">
        <v>113</v>
      </c>
      <c r="G36" s="100">
        <v>40</v>
      </c>
    </row>
    <row r="37" spans="1:9" x14ac:dyDescent="0.2">
      <c r="A37" s="11">
        <v>0</v>
      </c>
      <c r="C37" s="75" t="s">
        <v>116</v>
      </c>
      <c r="G37" s="11">
        <v>0</v>
      </c>
    </row>
    <row r="38" spans="1:9" s="103" customFormat="1" x14ac:dyDescent="0.2">
      <c r="A38" s="21">
        <v>885</v>
      </c>
      <c r="C38" s="75" t="s">
        <v>108</v>
      </c>
      <c r="G38" s="21">
        <v>385.35</v>
      </c>
    </row>
    <row r="39" spans="1:9" s="103" customFormat="1" x14ac:dyDescent="0.2">
      <c r="A39" s="21">
        <v>1300</v>
      </c>
      <c r="C39" s="75" t="s">
        <v>126</v>
      </c>
      <c r="G39" s="21">
        <v>1300</v>
      </c>
    </row>
    <row r="40" spans="1:9" s="103" customFormat="1" x14ac:dyDescent="0.2">
      <c r="A40" s="21"/>
      <c r="C40" s="75"/>
      <c r="G40" s="21"/>
    </row>
    <row r="41" spans="1:9" s="17" customFormat="1" ht="13.5" thickBot="1" x14ac:dyDescent="0.25">
      <c r="A41" s="91">
        <v>50892.97</v>
      </c>
      <c r="G41" s="91">
        <f>SUM(G29:G40)</f>
        <v>54594.89</v>
      </c>
    </row>
    <row r="42" spans="1:9" ht="13.5" thickTop="1" x14ac:dyDescent="0.2">
      <c r="A42" s="11"/>
      <c r="G42" s="141"/>
    </row>
    <row r="43" spans="1:9" x14ac:dyDescent="0.2">
      <c r="A43" s="92">
        <v>50892.97</v>
      </c>
      <c r="C43" s="42" t="s">
        <v>74</v>
      </c>
      <c r="G43" s="145">
        <f>G41</f>
        <v>54594.89</v>
      </c>
    </row>
    <row r="44" spans="1:9" x14ac:dyDescent="0.2">
      <c r="G44" s="141"/>
    </row>
    <row r="49" ht="12.75" customHeight="1" x14ac:dyDescent="0.2"/>
  </sheetData>
  <mergeCells count="2">
    <mergeCell ref="C1:F1"/>
    <mergeCell ref="A3:G3"/>
  </mergeCells>
  <pageMargins left="0.7" right="0.7" top="0.75" bottom="0.75" header="0.3" footer="0.3"/>
  <pageSetup paperSize="9" orientation="portrait" r:id="rId1"/>
  <headerFooter>
    <oddFooter>&amp;C4 of 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Layout" topLeftCell="A11" zoomScaleNormal="100" workbookViewId="0">
      <selection activeCell="B28" sqref="B28:I30"/>
    </sheetView>
  </sheetViews>
  <sheetFormatPr defaultRowHeight="12.75" x14ac:dyDescent="0.2"/>
  <cols>
    <col min="1" max="1" width="20.28515625" bestFit="1" customWidth="1"/>
  </cols>
  <sheetData>
    <row r="1" spans="1:9" s="89" customFormat="1" x14ac:dyDescent="0.2">
      <c r="A1" s="216" t="s">
        <v>0</v>
      </c>
      <c r="B1" s="219"/>
      <c r="C1" s="219"/>
      <c r="D1" s="219"/>
      <c r="E1" s="219"/>
      <c r="F1" s="219"/>
      <c r="G1" s="219"/>
      <c r="H1" s="219"/>
      <c r="I1" s="219"/>
    </row>
    <row r="2" spans="1:9" s="116" customFormat="1" x14ac:dyDescent="0.2">
      <c r="A2" s="117"/>
      <c r="B2" s="118"/>
      <c r="C2" s="118"/>
      <c r="D2" s="118"/>
      <c r="E2" s="118"/>
      <c r="F2" s="118"/>
      <c r="G2" s="118"/>
      <c r="H2" s="118"/>
      <c r="I2" s="118"/>
    </row>
    <row r="3" spans="1:9" x14ac:dyDescent="0.2">
      <c r="A3" s="220" t="s">
        <v>195</v>
      </c>
      <c r="B3" s="220"/>
      <c r="C3" s="220"/>
      <c r="D3" s="220"/>
      <c r="E3" s="220"/>
      <c r="F3" s="220"/>
      <c r="G3" s="220"/>
      <c r="H3" s="220"/>
      <c r="I3" s="220"/>
    </row>
    <row r="4" spans="1:9" x14ac:dyDescent="0.2">
      <c r="A4" s="68"/>
      <c r="B4" s="6"/>
      <c r="C4" s="6"/>
      <c r="D4" s="6"/>
      <c r="E4" s="6"/>
      <c r="F4" s="6"/>
      <c r="G4" s="11"/>
      <c r="H4" s="6"/>
      <c r="I4" s="6"/>
    </row>
    <row r="5" spans="1:9" s="86" customFormat="1" ht="12.75" customHeight="1" x14ac:dyDescent="0.2">
      <c r="A5" s="77" t="s">
        <v>23</v>
      </c>
      <c r="B5" s="218" t="s">
        <v>196</v>
      </c>
      <c r="C5" s="218"/>
      <c r="D5" s="218"/>
      <c r="E5" s="218"/>
      <c r="F5" s="218"/>
      <c r="G5" s="218"/>
      <c r="H5" s="218"/>
      <c r="I5" s="218"/>
    </row>
    <row r="6" spans="1:9" s="86" customFormat="1" x14ac:dyDescent="0.2">
      <c r="A6" s="68"/>
      <c r="B6" s="218"/>
      <c r="C6" s="218"/>
      <c r="D6" s="218"/>
      <c r="E6" s="218"/>
      <c r="F6" s="218"/>
      <c r="G6" s="218"/>
      <c r="H6" s="218"/>
      <c r="I6" s="218"/>
    </row>
    <row r="7" spans="1:9" s="88" customFormat="1" x14ac:dyDescent="0.2">
      <c r="A7" s="68"/>
      <c r="B7" s="190"/>
      <c r="C7" s="190"/>
      <c r="D7" s="190"/>
      <c r="E7" s="190"/>
      <c r="F7" s="190"/>
      <c r="G7" s="190"/>
      <c r="H7" s="190"/>
      <c r="I7" s="190"/>
    </row>
    <row r="8" spans="1:9" s="88" customFormat="1" x14ac:dyDescent="0.2">
      <c r="A8" s="68"/>
      <c r="B8" s="161"/>
      <c r="C8" s="161"/>
      <c r="D8" s="161"/>
      <c r="E8" s="161"/>
      <c r="F8" s="161"/>
      <c r="G8" s="161"/>
      <c r="H8" s="161"/>
      <c r="I8" s="161"/>
    </row>
    <row r="9" spans="1:9" s="140" customFormat="1" ht="12.75" customHeight="1" x14ac:dyDescent="0.2">
      <c r="A9" s="77" t="s">
        <v>26</v>
      </c>
      <c r="B9" s="218" t="s">
        <v>197</v>
      </c>
      <c r="C9" s="218"/>
      <c r="D9" s="218"/>
      <c r="E9" s="218"/>
      <c r="F9" s="218"/>
      <c r="G9" s="218"/>
      <c r="H9" s="218"/>
      <c r="I9" s="218"/>
    </row>
    <row r="10" spans="1:9" s="88" customFormat="1" x14ac:dyDescent="0.2">
      <c r="A10" s="68"/>
      <c r="B10" s="162"/>
      <c r="C10" s="162"/>
      <c r="D10" s="162"/>
      <c r="E10" s="162"/>
      <c r="F10" s="162"/>
      <c r="G10" s="162"/>
      <c r="H10" s="162"/>
      <c r="I10" s="162"/>
    </row>
    <row r="11" spans="1:9" s="88" customFormat="1" ht="12.75" customHeight="1" x14ac:dyDescent="0.2">
      <c r="A11" s="221" t="s">
        <v>25</v>
      </c>
      <c r="B11" s="222" t="s">
        <v>198</v>
      </c>
      <c r="C11" s="222"/>
      <c r="D11" s="222"/>
      <c r="E11" s="222"/>
      <c r="F11" s="222"/>
      <c r="G11" s="222"/>
      <c r="H11" s="222"/>
      <c r="I11" s="222"/>
    </row>
    <row r="12" spans="1:9" s="88" customFormat="1" x14ac:dyDescent="0.2">
      <c r="A12" s="221"/>
      <c r="B12" s="222"/>
      <c r="C12" s="222"/>
      <c r="D12" s="222"/>
      <c r="E12" s="222"/>
      <c r="F12" s="222"/>
      <c r="G12" s="222"/>
      <c r="H12" s="222"/>
      <c r="I12" s="222"/>
    </row>
    <row r="13" spans="1:9" s="88" customFormat="1" x14ac:dyDescent="0.2">
      <c r="A13" s="68"/>
      <c r="B13" s="222"/>
      <c r="C13" s="222"/>
      <c r="D13" s="222"/>
      <c r="E13" s="222"/>
      <c r="F13" s="222"/>
      <c r="G13" s="222"/>
      <c r="H13" s="222"/>
      <c r="I13" s="222"/>
    </row>
    <row r="14" spans="1:9" s="104" customFormat="1" x14ac:dyDescent="0.2">
      <c r="A14" s="68"/>
      <c r="B14" s="163"/>
      <c r="C14" s="163"/>
      <c r="D14" s="163"/>
      <c r="E14" s="163"/>
      <c r="F14" s="163"/>
      <c r="G14" s="163"/>
      <c r="H14" s="163"/>
      <c r="I14" s="163"/>
    </row>
    <row r="15" spans="1:9" ht="12.75" customHeight="1" x14ac:dyDescent="0.2">
      <c r="A15" s="77" t="s">
        <v>29</v>
      </c>
      <c r="B15" s="218" t="s">
        <v>199</v>
      </c>
      <c r="C15" s="218"/>
      <c r="D15" s="218"/>
      <c r="E15" s="218"/>
      <c r="F15" s="218"/>
      <c r="G15" s="218"/>
      <c r="H15" s="218"/>
      <c r="I15" s="218"/>
    </row>
    <row r="16" spans="1:9" x14ac:dyDescent="0.2">
      <c r="A16" s="68"/>
      <c r="B16" s="218"/>
      <c r="C16" s="218"/>
      <c r="D16" s="218"/>
      <c r="E16" s="218"/>
      <c r="F16" s="218"/>
      <c r="G16" s="218"/>
      <c r="H16" s="218"/>
      <c r="I16" s="218"/>
    </row>
    <row r="17" spans="1:9" x14ac:dyDescent="0.2">
      <c r="A17" s="68"/>
      <c r="B17" s="218"/>
      <c r="C17" s="218"/>
      <c r="D17" s="218"/>
      <c r="E17" s="218"/>
      <c r="F17" s="218"/>
      <c r="G17" s="218"/>
      <c r="H17" s="218"/>
      <c r="I17" s="218"/>
    </row>
    <row r="18" spans="1:9" x14ac:dyDescent="0.2">
      <c r="A18" s="68"/>
      <c r="B18" s="218"/>
      <c r="C18" s="218"/>
      <c r="D18" s="218"/>
      <c r="E18" s="218"/>
      <c r="F18" s="218"/>
      <c r="G18" s="218"/>
      <c r="H18" s="218"/>
      <c r="I18" s="218"/>
    </row>
    <row r="19" spans="1:9" s="140" customFormat="1" x14ac:dyDescent="0.2">
      <c r="A19" s="68"/>
      <c r="B19" s="162"/>
      <c r="C19" s="162"/>
      <c r="D19" s="162"/>
      <c r="E19" s="162"/>
      <c r="F19" s="162"/>
      <c r="G19" s="162"/>
      <c r="H19" s="162"/>
      <c r="I19" s="162"/>
    </row>
    <row r="20" spans="1:9" s="88" customFormat="1" ht="12.75" customHeight="1" x14ac:dyDescent="0.2">
      <c r="A20" s="77" t="s">
        <v>132</v>
      </c>
      <c r="B20" s="222" t="s">
        <v>200</v>
      </c>
      <c r="C20" s="222"/>
      <c r="D20" s="222"/>
      <c r="E20" s="222"/>
      <c r="F20" s="222"/>
      <c r="G20" s="222"/>
      <c r="H20" s="222"/>
      <c r="I20" s="222"/>
    </row>
    <row r="21" spans="1:9" s="88" customFormat="1" x14ac:dyDescent="0.2">
      <c r="A21" s="68"/>
      <c r="B21" s="222"/>
      <c r="C21" s="222"/>
      <c r="D21" s="222"/>
      <c r="E21" s="222"/>
      <c r="F21" s="222"/>
      <c r="G21" s="222"/>
      <c r="H21" s="222"/>
      <c r="I21" s="222"/>
    </row>
    <row r="22" spans="1:9" ht="12" customHeight="1" x14ac:dyDescent="0.2">
      <c r="A22" s="68"/>
      <c r="B22" s="164"/>
      <c r="C22" s="164"/>
      <c r="D22" s="164"/>
      <c r="E22" s="164"/>
      <c r="F22" s="164"/>
      <c r="G22" s="165"/>
      <c r="H22" s="164"/>
      <c r="I22" s="164"/>
    </row>
    <row r="23" spans="1:9" ht="14.25" customHeight="1" x14ac:dyDescent="0.2">
      <c r="A23" s="121" t="s">
        <v>133</v>
      </c>
      <c r="B23" s="218" t="s">
        <v>202</v>
      </c>
      <c r="C23" s="218"/>
      <c r="D23" s="218"/>
      <c r="E23" s="218"/>
      <c r="F23" s="218"/>
      <c r="G23" s="218"/>
      <c r="H23" s="218"/>
      <c r="I23" s="218"/>
    </row>
    <row r="24" spans="1:9" s="140" customFormat="1" ht="14.25" customHeight="1" x14ac:dyDescent="0.2">
      <c r="A24" s="121"/>
      <c r="B24" s="218"/>
      <c r="C24" s="218"/>
      <c r="D24" s="218"/>
      <c r="E24" s="218"/>
      <c r="F24" s="218"/>
      <c r="G24" s="218"/>
      <c r="H24" s="218"/>
      <c r="I24" s="218"/>
    </row>
    <row r="25" spans="1:9" s="140" customFormat="1" ht="14.25" customHeight="1" x14ac:dyDescent="0.2">
      <c r="A25" s="121"/>
      <c r="B25" s="218"/>
      <c r="C25" s="218"/>
      <c r="D25" s="218"/>
      <c r="E25" s="218"/>
      <c r="F25" s="218"/>
      <c r="G25" s="218"/>
      <c r="H25" s="218"/>
      <c r="I25" s="218"/>
    </row>
    <row r="26" spans="1:9" x14ac:dyDescent="0.2">
      <c r="A26" s="121"/>
      <c r="B26" s="218"/>
      <c r="C26" s="218"/>
      <c r="D26" s="218"/>
      <c r="E26" s="218"/>
      <c r="F26" s="218"/>
      <c r="G26" s="218"/>
      <c r="H26" s="218"/>
      <c r="I26" s="218"/>
    </row>
    <row r="27" spans="1:9" s="188" customFormat="1" x14ac:dyDescent="0.2">
      <c r="A27" s="121"/>
      <c r="B27" s="166"/>
      <c r="C27" s="166"/>
      <c r="D27" s="166"/>
      <c r="E27" s="166"/>
      <c r="F27" s="166"/>
      <c r="G27" s="166"/>
      <c r="H27" s="166"/>
      <c r="I27" s="166"/>
    </row>
    <row r="28" spans="1:9" ht="12.75" customHeight="1" x14ac:dyDescent="0.2">
      <c r="A28" s="77" t="s">
        <v>131</v>
      </c>
      <c r="B28" s="218" t="s">
        <v>203</v>
      </c>
      <c r="C28" s="218"/>
      <c r="D28" s="218"/>
      <c r="E28" s="218"/>
      <c r="F28" s="218"/>
      <c r="G28" s="218"/>
      <c r="H28" s="218"/>
      <c r="I28" s="218"/>
    </row>
    <row r="29" spans="1:9" x14ac:dyDescent="0.2">
      <c r="B29" s="218"/>
      <c r="C29" s="218"/>
      <c r="D29" s="218"/>
      <c r="E29" s="218"/>
      <c r="F29" s="218"/>
      <c r="G29" s="218"/>
      <c r="H29" s="218"/>
      <c r="I29" s="218"/>
    </row>
    <row r="30" spans="1:9" s="104" customFormat="1" x14ac:dyDescent="0.2">
      <c r="B30" s="218"/>
      <c r="C30" s="218"/>
      <c r="D30" s="218"/>
      <c r="E30" s="218"/>
      <c r="F30" s="218"/>
      <c r="G30" s="218"/>
      <c r="H30" s="218"/>
      <c r="I30" s="218"/>
    </row>
    <row r="31" spans="1:9" s="140" customFormat="1" x14ac:dyDescent="0.2">
      <c r="B31" s="190"/>
      <c r="C31" s="190"/>
      <c r="D31" s="190"/>
      <c r="E31" s="190"/>
      <c r="F31" s="190"/>
      <c r="G31" s="190"/>
      <c r="H31" s="190"/>
      <c r="I31" s="190"/>
    </row>
    <row r="32" spans="1:9" s="140" customFormat="1" x14ac:dyDescent="0.2">
      <c r="B32" s="190"/>
      <c r="C32" s="190"/>
      <c r="D32" s="190"/>
      <c r="E32" s="190"/>
      <c r="F32" s="190"/>
      <c r="G32" s="190"/>
      <c r="H32" s="190"/>
      <c r="I32" s="190"/>
    </row>
    <row r="33" spans="1:9" s="104" customFormat="1" x14ac:dyDescent="0.2">
      <c r="B33" s="163"/>
      <c r="C33" s="163"/>
      <c r="D33" s="163"/>
      <c r="E33" s="163"/>
      <c r="F33" s="163"/>
      <c r="G33" s="163"/>
      <c r="H33" s="163"/>
      <c r="I33" s="163"/>
    </row>
    <row r="34" spans="1:9" ht="12.75" customHeight="1" x14ac:dyDescent="0.2">
      <c r="A34" s="75"/>
      <c r="B34" s="160"/>
      <c r="C34" s="160"/>
      <c r="D34" s="160"/>
      <c r="E34" s="160"/>
      <c r="F34" s="160"/>
      <c r="G34" s="160"/>
      <c r="H34" s="160"/>
      <c r="I34" s="160"/>
    </row>
    <row r="35" spans="1:9" x14ac:dyDescent="0.2">
      <c r="B35" s="160"/>
      <c r="C35" s="160"/>
      <c r="D35" s="160"/>
      <c r="E35" s="160"/>
      <c r="F35" s="160"/>
      <c r="G35" s="160"/>
      <c r="H35" s="160"/>
      <c r="I35" s="160"/>
    </row>
    <row r="36" spans="1:9" s="104" customFormat="1" x14ac:dyDescent="0.2">
      <c r="B36" s="160"/>
      <c r="C36" s="160"/>
      <c r="D36" s="160"/>
      <c r="E36" s="160"/>
      <c r="F36" s="160"/>
      <c r="G36" s="160"/>
      <c r="H36" s="160"/>
      <c r="I36" s="160"/>
    </row>
    <row r="37" spans="1:9" s="104" customFormat="1" x14ac:dyDescent="0.2">
      <c r="B37" s="160"/>
      <c r="C37" s="160"/>
      <c r="D37" s="160"/>
      <c r="E37" s="160"/>
      <c r="F37" s="160"/>
      <c r="G37" s="160"/>
      <c r="H37" s="160"/>
      <c r="I37" s="160"/>
    </row>
    <row r="38" spans="1:9" s="104" customFormat="1" x14ac:dyDescent="0.2">
      <c r="B38" s="122"/>
      <c r="C38" s="122"/>
      <c r="D38" s="122"/>
      <c r="E38" s="122"/>
      <c r="F38" s="122"/>
      <c r="G38" s="122"/>
      <c r="H38" s="122"/>
      <c r="I38" s="122"/>
    </row>
    <row r="39" spans="1:9" ht="12.75" customHeight="1" x14ac:dyDescent="0.2">
      <c r="A39" s="75"/>
      <c r="B39" s="105"/>
      <c r="C39" s="105"/>
      <c r="D39" s="105"/>
      <c r="E39" s="105"/>
      <c r="F39" s="105"/>
      <c r="G39" s="105"/>
      <c r="H39" s="105"/>
      <c r="I39" s="105"/>
    </row>
    <row r="40" spans="1:9" x14ac:dyDescent="0.2">
      <c r="B40" s="105"/>
      <c r="C40" s="105"/>
      <c r="D40" s="105"/>
      <c r="E40" s="105"/>
      <c r="F40" s="105"/>
      <c r="G40" s="105"/>
      <c r="H40" s="105"/>
      <c r="I40" s="105"/>
    </row>
    <row r="41" spans="1:9" x14ac:dyDescent="0.2">
      <c r="B41" s="105"/>
      <c r="C41" s="105"/>
      <c r="D41" s="105"/>
      <c r="E41" s="105"/>
      <c r="F41" s="105"/>
      <c r="G41" s="105"/>
      <c r="H41" s="105"/>
      <c r="I41" s="105"/>
    </row>
  </sheetData>
  <mergeCells count="10">
    <mergeCell ref="B23:I26"/>
    <mergeCell ref="B28:I30"/>
    <mergeCell ref="A1:I1"/>
    <mergeCell ref="A3:I3"/>
    <mergeCell ref="A11:A12"/>
    <mergeCell ref="B11:I13"/>
    <mergeCell ref="B20:I21"/>
    <mergeCell ref="B15:I18"/>
    <mergeCell ref="B5:I6"/>
    <mergeCell ref="B9:I9"/>
  </mergeCells>
  <pageMargins left="0.7" right="0.7" top="0.75" bottom="0.75" header="0.3" footer="0.3"/>
  <pageSetup paperSize="9" scale="97" fitToHeight="0" orientation="portrait" r:id="rId1"/>
  <headerFooter>
    <oddFooter>&amp;C5 of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showWhiteSpace="0" view="pageLayout" topLeftCell="A23" zoomScaleNormal="100" workbookViewId="0">
      <selection activeCell="A37" sqref="A37:B42"/>
    </sheetView>
  </sheetViews>
  <sheetFormatPr defaultRowHeight="12.75" x14ac:dyDescent="0.2"/>
  <cols>
    <col min="1" max="1" width="43.140625" style="75" customWidth="1"/>
    <col min="2" max="2" width="11.85546875" style="76" bestFit="1" customWidth="1"/>
    <col min="3" max="3" width="10.7109375" style="76" bestFit="1" customWidth="1"/>
    <col min="4" max="4" width="12.7109375" style="76" bestFit="1" customWidth="1"/>
    <col min="5" max="5" width="11.85546875" style="76" bestFit="1" customWidth="1"/>
    <col min="6" max="16384" width="9.140625" style="75"/>
  </cols>
  <sheetData>
    <row r="1" spans="1:5" x14ac:dyDescent="0.2">
      <c r="A1" s="223" t="s">
        <v>0</v>
      </c>
      <c r="B1" s="223"/>
      <c r="C1" s="223"/>
      <c r="D1" s="223"/>
      <c r="E1" s="223"/>
    </row>
    <row r="2" spans="1:5" x14ac:dyDescent="0.2">
      <c r="A2" s="153"/>
      <c r="B2" s="153"/>
      <c r="C2" s="153"/>
      <c r="D2" s="153"/>
      <c r="E2" s="153"/>
    </row>
    <row r="3" spans="1:5" x14ac:dyDescent="0.2">
      <c r="A3" s="217" t="s">
        <v>155</v>
      </c>
      <c r="B3" s="217"/>
      <c r="C3" s="217"/>
      <c r="D3" s="217"/>
      <c r="E3" s="217"/>
    </row>
    <row r="4" spans="1:5" x14ac:dyDescent="0.2">
      <c r="A4" s="153"/>
      <c r="B4" s="100"/>
      <c r="C4" s="100"/>
      <c r="D4" s="100"/>
      <c r="E4" s="100"/>
    </row>
    <row r="5" spans="1:5" x14ac:dyDescent="0.2">
      <c r="B5" s="100" t="s">
        <v>92</v>
      </c>
      <c r="C5" s="100" t="s">
        <v>93</v>
      </c>
      <c r="D5" s="100" t="s">
        <v>95</v>
      </c>
      <c r="E5" s="100" t="s">
        <v>97</v>
      </c>
    </row>
    <row r="6" spans="1:5" x14ac:dyDescent="0.2">
      <c r="B6" s="100" t="s">
        <v>99</v>
      </c>
      <c r="C6" s="100" t="s">
        <v>94</v>
      </c>
      <c r="D6" s="100" t="s">
        <v>96</v>
      </c>
      <c r="E6" s="100" t="s">
        <v>98</v>
      </c>
    </row>
    <row r="7" spans="1:5" x14ac:dyDescent="0.2">
      <c r="B7" s="100"/>
      <c r="C7" s="100"/>
      <c r="D7" s="100"/>
      <c r="E7" s="100"/>
    </row>
    <row r="8" spans="1:5" x14ac:dyDescent="0.2">
      <c r="A8" s="75" t="s">
        <v>81</v>
      </c>
      <c r="B8" s="100">
        <f>'Income &amp; Expenditure '!A47</f>
        <v>40954.55999999999</v>
      </c>
      <c r="C8" s="100">
        <f>'Income &amp; Expenditure '!G40</f>
        <v>-4940.9999999999927</v>
      </c>
      <c r="D8" s="100"/>
      <c r="E8" s="100"/>
    </row>
    <row r="9" spans="1:5" x14ac:dyDescent="0.2">
      <c r="A9" s="154" t="s">
        <v>156</v>
      </c>
      <c r="B9" s="100"/>
      <c r="C9" s="100"/>
      <c r="D9" s="100">
        <v>499.65</v>
      </c>
      <c r="E9" s="100"/>
    </row>
    <row r="10" spans="1:5" x14ac:dyDescent="0.2">
      <c r="A10" s="154" t="s">
        <v>157</v>
      </c>
      <c r="B10" s="100"/>
      <c r="C10" s="100"/>
      <c r="D10" s="100">
        <v>1175</v>
      </c>
      <c r="E10" s="100"/>
    </row>
    <row r="11" spans="1:5" x14ac:dyDescent="0.2">
      <c r="A11" s="154"/>
      <c r="B11" s="155">
        <f>SUM(B8:B10)</f>
        <v>40954.55999999999</v>
      </c>
      <c r="C11" s="155">
        <f>SUM(C8:C10)</f>
        <v>-4940.9999999999927</v>
      </c>
      <c r="D11" s="155">
        <f>SUM(D8:D10)</f>
        <v>1674.65</v>
      </c>
      <c r="E11" s="101">
        <f>B11+C11+D11</f>
        <v>37688.21</v>
      </c>
    </row>
    <row r="12" spans="1:5" x14ac:dyDescent="0.2">
      <c r="A12" s="154"/>
      <c r="B12" s="100"/>
      <c r="C12" s="100"/>
      <c r="D12" s="100"/>
      <c r="E12" s="100"/>
    </row>
    <row r="13" spans="1:5" x14ac:dyDescent="0.2">
      <c r="A13" s="154"/>
      <c r="B13" s="100"/>
      <c r="C13" s="100"/>
      <c r="D13" s="100"/>
      <c r="E13" s="100"/>
    </row>
    <row r="14" spans="1:5" x14ac:dyDescent="0.2">
      <c r="B14" s="100"/>
      <c r="C14" s="100"/>
      <c r="D14" s="100"/>
      <c r="E14" s="100"/>
    </row>
    <row r="15" spans="1:5" x14ac:dyDescent="0.2">
      <c r="A15" s="75" t="s">
        <v>35</v>
      </c>
      <c r="B15" s="100">
        <v>7706.07</v>
      </c>
      <c r="C15" s="100"/>
      <c r="D15" s="100">
        <v>-1175</v>
      </c>
      <c r="E15" s="100">
        <f>B15+D15</f>
        <v>6531.07</v>
      </c>
    </row>
    <row r="16" spans="1:5" x14ac:dyDescent="0.2">
      <c r="B16" s="100"/>
      <c r="C16" s="100"/>
      <c r="D16" s="100"/>
      <c r="E16" s="100">
        <f>B16+D16</f>
        <v>0</v>
      </c>
    </row>
    <row r="17" spans="1:6" x14ac:dyDescent="0.2">
      <c r="A17" s="75" t="s">
        <v>100</v>
      </c>
      <c r="B17" s="100">
        <v>2450.61</v>
      </c>
      <c r="C17" s="100"/>
      <c r="D17" s="100"/>
      <c r="E17" s="100">
        <f>B17-E18</f>
        <v>2450.61</v>
      </c>
    </row>
    <row r="18" spans="1:6" x14ac:dyDescent="0.2">
      <c r="B18" s="100"/>
      <c r="C18" s="100"/>
      <c r="D18" s="100"/>
      <c r="E18" s="100"/>
    </row>
    <row r="19" spans="1:6" x14ac:dyDescent="0.2">
      <c r="A19" s="75" t="s">
        <v>16</v>
      </c>
      <c r="B19" s="100">
        <v>4000</v>
      </c>
      <c r="C19" s="100"/>
      <c r="D19" s="100"/>
      <c r="E19" s="100">
        <f t="shared" ref="E19:E23" si="0">B19+D19</f>
        <v>4000</v>
      </c>
    </row>
    <row r="20" spans="1:6" x14ac:dyDescent="0.2">
      <c r="B20" s="100"/>
      <c r="C20" s="100"/>
      <c r="D20" s="100"/>
      <c r="E20" s="100">
        <f t="shared" si="0"/>
        <v>0</v>
      </c>
    </row>
    <row r="21" spans="1:6" x14ac:dyDescent="0.2">
      <c r="A21" s="75" t="s">
        <v>107</v>
      </c>
      <c r="B21" s="100">
        <v>2199.65</v>
      </c>
      <c r="C21" s="100"/>
      <c r="D21" s="100"/>
      <c r="E21" s="100">
        <f t="shared" si="0"/>
        <v>2199.65</v>
      </c>
    </row>
    <row r="22" spans="1:6" x14ac:dyDescent="0.2">
      <c r="B22" s="100"/>
      <c r="C22" s="100"/>
      <c r="D22" s="100"/>
      <c r="E22" s="100">
        <f t="shared" si="0"/>
        <v>0</v>
      </c>
    </row>
    <row r="23" spans="1:6" x14ac:dyDescent="0.2">
      <c r="A23" s="75" t="s">
        <v>113</v>
      </c>
      <c r="B23" s="100">
        <v>40</v>
      </c>
      <c r="C23" s="100"/>
      <c r="D23" s="100">
        <v>0</v>
      </c>
      <c r="E23" s="100">
        <f t="shared" si="0"/>
        <v>40</v>
      </c>
    </row>
    <row r="24" spans="1:6" x14ac:dyDescent="0.2">
      <c r="B24" s="100"/>
      <c r="C24" s="100"/>
      <c r="D24" s="100"/>
      <c r="E24" s="100"/>
    </row>
    <row r="25" spans="1:6" x14ac:dyDescent="0.2">
      <c r="A25" s="75" t="s">
        <v>108</v>
      </c>
      <c r="B25" s="100">
        <v>885</v>
      </c>
      <c r="C25" s="100"/>
      <c r="D25" s="100">
        <v>-499.65</v>
      </c>
      <c r="E25" s="100">
        <f>B25+D25</f>
        <v>385.35</v>
      </c>
    </row>
    <row r="26" spans="1:6" x14ac:dyDescent="0.2">
      <c r="B26" s="100"/>
      <c r="C26" s="100"/>
      <c r="D26" s="100"/>
      <c r="E26" s="75"/>
    </row>
    <row r="27" spans="1:6" x14ac:dyDescent="0.2">
      <c r="A27" s="75" t="s">
        <v>126</v>
      </c>
      <c r="B27" s="100">
        <v>1300</v>
      </c>
      <c r="C27" s="100"/>
      <c r="D27" s="100"/>
      <c r="E27" s="100">
        <v>1300</v>
      </c>
    </row>
    <row r="28" spans="1:6" x14ac:dyDescent="0.2">
      <c r="B28" s="100"/>
      <c r="C28" s="100"/>
      <c r="D28" s="100"/>
      <c r="E28" s="100"/>
      <c r="F28" s="75" t="s">
        <v>154</v>
      </c>
    </row>
    <row r="29" spans="1:6" x14ac:dyDescent="0.2">
      <c r="B29" s="100"/>
      <c r="C29" s="100"/>
      <c r="D29" s="100"/>
      <c r="E29" s="100"/>
    </row>
    <row r="30" spans="1:6" x14ac:dyDescent="0.2">
      <c r="B30" s="100"/>
      <c r="C30" s="100"/>
      <c r="D30" s="100"/>
      <c r="E30" s="100"/>
    </row>
    <row r="31" spans="1:6" x14ac:dyDescent="0.2">
      <c r="B31" s="101">
        <f>SUM(B11:B30)</f>
        <v>59535.889999999992</v>
      </c>
      <c r="C31" s="101">
        <f>SUM(C11:C30)</f>
        <v>-4940.9999999999927</v>
      </c>
      <c r="D31" s="101">
        <f>SUM(D15:D30)</f>
        <v>-1674.65</v>
      </c>
      <c r="E31" s="101">
        <f>SUM(E11:E27)</f>
        <v>54594.89</v>
      </c>
    </row>
    <row r="32" spans="1:6" x14ac:dyDescent="0.2">
      <c r="B32" s="102"/>
      <c r="C32" s="102"/>
      <c r="D32" s="102"/>
      <c r="E32" s="102"/>
    </row>
    <row r="33" spans="1:7" x14ac:dyDescent="0.2">
      <c r="B33" s="102"/>
      <c r="C33" s="102"/>
      <c r="D33" s="102"/>
      <c r="E33" s="102"/>
    </row>
    <row r="34" spans="1:7" x14ac:dyDescent="0.2">
      <c r="A34" s="75" t="s">
        <v>115</v>
      </c>
      <c r="B34" s="100"/>
      <c r="C34" s="100"/>
      <c r="D34" s="100"/>
      <c r="E34" s="100">
        <f>E31+E32</f>
        <v>54594.89</v>
      </c>
    </row>
    <row r="35" spans="1:7" x14ac:dyDescent="0.2">
      <c r="B35" s="100"/>
      <c r="C35" s="100"/>
      <c r="D35" s="100"/>
      <c r="E35" s="100"/>
    </row>
    <row r="36" spans="1:7" x14ac:dyDescent="0.2">
      <c r="A36" s="142"/>
      <c r="B36" s="100"/>
      <c r="C36" s="100"/>
      <c r="D36" s="100"/>
      <c r="E36" s="100"/>
      <c r="G36" s="112"/>
    </row>
    <row r="37" spans="1:7" x14ac:dyDescent="0.2">
      <c r="A37" s="144"/>
      <c r="B37" s="100"/>
      <c r="C37" s="100"/>
      <c r="D37" s="100"/>
      <c r="E37" s="100"/>
    </row>
    <row r="38" spans="1:7" x14ac:dyDescent="0.2">
      <c r="A38" s="143"/>
      <c r="B38" s="100"/>
      <c r="C38" s="100"/>
      <c r="D38" s="100"/>
      <c r="E38" s="100"/>
    </row>
    <row r="39" spans="1:7" x14ac:dyDescent="0.2">
      <c r="A39" s="154"/>
      <c r="B39" s="100"/>
      <c r="C39" s="100"/>
      <c r="D39" s="100"/>
      <c r="E39" s="100"/>
    </row>
    <row r="40" spans="1:7" x14ac:dyDescent="0.2">
      <c r="A40" s="154"/>
      <c r="B40" s="100"/>
      <c r="C40" s="100"/>
      <c r="D40" s="100"/>
      <c r="E40" s="100"/>
    </row>
    <row r="41" spans="1:7" x14ac:dyDescent="0.2">
      <c r="A41" s="143"/>
      <c r="B41" s="102"/>
      <c r="C41" s="100"/>
      <c r="D41" s="100"/>
      <c r="E41" s="100"/>
    </row>
    <row r="42" spans="1:7" x14ac:dyDescent="0.2">
      <c r="A42" s="143"/>
      <c r="B42" s="100"/>
      <c r="C42" s="100"/>
      <c r="D42" s="100"/>
      <c r="E42" s="100"/>
    </row>
    <row r="43" spans="1:7" x14ac:dyDescent="0.2">
      <c r="A43" s="144"/>
      <c r="B43" s="100"/>
      <c r="C43" s="100"/>
      <c r="D43" s="100"/>
      <c r="E43" s="100"/>
    </row>
    <row r="44" spans="1:7" x14ac:dyDescent="0.2">
      <c r="A44" s="154"/>
      <c r="B44" s="100"/>
      <c r="C44" s="100"/>
      <c r="D44" s="100"/>
      <c r="E44" s="100"/>
    </row>
    <row r="45" spans="1:7" x14ac:dyDescent="0.2">
      <c r="A45" s="154"/>
      <c r="B45" s="100"/>
      <c r="C45" s="100"/>
      <c r="D45" s="100"/>
      <c r="E45" s="100"/>
    </row>
    <row r="46" spans="1:7" x14ac:dyDescent="0.2">
      <c r="A46" s="154"/>
      <c r="B46" s="100"/>
      <c r="C46" s="100"/>
      <c r="D46" s="100"/>
      <c r="E46" s="100"/>
    </row>
    <row r="47" spans="1:7" x14ac:dyDescent="0.2">
      <c r="A47" s="154"/>
      <c r="B47" s="100"/>
      <c r="C47" s="100"/>
      <c r="D47" s="100"/>
      <c r="E47" s="100"/>
    </row>
    <row r="48" spans="1:7" x14ac:dyDescent="0.2">
      <c r="A48" s="154"/>
      <c r="B48" s="100"/>
      <c r="C48" s="100"/>
      <c r="D48" s="100"/>
      <c r="E48" s="100"/>
    </row>
    <row r="49" spans="1:5" x14ac:dyDescent="0.2">
      <c r="A49" s="144"/>
      <c r="B49" s="102"/>
      <c r="C49" s="100"/>
      <c r="D49" s="100"/>
      <c r="E49" s="100"/>
    </row>
    <row r="50" spans="1:5" x14ac:dyDescent="0.2">
      <c r="A50" s="143"/>
      <c r="B50" s="100"/>
      <c r="C50" s="100"/>
      <c r="D50" s="100"/>
      <c r="E50" s="100"/>
    </row>
    <row r="51" spans="1:5" x14ac:dyDescent="0.2">
      <c r="A51" s="143"/>
      <c r="B51" s="100"/>
      <c r="C51" s="100"/>
      <c r="D51" s="100"/>
      <c r="E51" s="100"/>
    </row>
    <row r="52" spans="1:5" x14ac:dyDescent="0.2">
      <c r="A52" s="143"/>
      <c r="B52" s="100"/>
      <c r="C52" s="100"/>
      <c r="D52" s="100"/>
      <c r="E52" s="100"/>
    </row>
    <row r="53" spans="1:5" x14ac:dyDescent="0.2">
      <c r="A53" s="143"/>
      <c r="B53" s="100"/>
      <c r="C53" s="100"/>
      <c r="D53" s="100"/>
      <c r="E53" s="100"/>
    </row>
    <row r="54" spans="1:5" x14ac:dyDescent="0.2">
      <c r="A54" s="143"/>
      <c r="B54" s="156"/>
      <c r="C54" s="100"/>
      <c r="D54" s="100"/>
      <c r="E54" s="100"/>
    </row>
    <row r="55" spans="1:5" x14ac:dyDescent="0.2">
      <c r="A55" s="144"/>
      <c r="B55" s="102"/>
      <c r="C55" s="100"/>
      <c r="D55" s="100"/>
      <c r="E55" s="100"/>
    </row>
    <row r="56" spans="1:5" x14ac:dyDescent="0.2">
      <c r="A56" s="157"/>
      <c r="B56" s="102"/>
      <c r="C56" s="100"/>
      <c r="D56" s="100"/>
      <c r="E56" s="100"/>
    </row>
    <row r="57" spans="1:5" x14ac:dyDescent="0.2">
      <c r="A57" s="143"/>
      <c r="B57" s="100"/>
      <c r="C57" s="158"/>
      <c r="D57" s="100"/>
      <c r="E57" s="158"/>
    </row>
    <row r="58" spans="1:5" x14ac:dyDescent="0.2">
      <c r="A58" s="143"/>
      <c r="B58" s="100"/>
      <c r="C58" s="100"/>
      <c r="D58" s="100"/>
      <c r="E58" s="100"/>
    </row>
    <row r="59" spans="1:5" x14ac:dyDescent="0.2">
      <c r="A59" s="143"/>
      <c r="B59" s="102"/>
      <c r="C59" s="100"/>
      <c r="D59" s="100"/>
      <c r="E59" s="100"/>
    </row>
    <row r="60" spans="1:5" x14ac:dyDescent="0.2">
      <c r="A60" s="157"/>
      <c r="B60" s="100"/>
      <c r="C60" s="100"/>
      <c r="D60" s="100"/>
      <c r="E60" s="100"/>
    </row>
    <row r="61" spans="1:5" x14ac:dyDescent="0.2">
      <c r="A61" s="143"/>
      <c r="B61" s="100"/>
      <c r="C61" s="100"/>
      <c r="D61" s="100"/>
      <c r="E61" s="100"/>
    </row>
    <row r="62" spans="1:5" x14ac:dyDescent="0.2">
      <c r="A62" s="143"/>
      <c r="B62" s="100"/>
      <c r="C62" s="100"/>
      <c r="D62" s="100"/>
      <c r="E62" s="100"/>
    </row>
    <row r="63" spans="1:5" x14ac:dyDescent="0.2">
      <c r="A63" s="143"/>
      <c r="B63" s="100"/>
      <c r="C63" s="100"/>
      <c r="D63" s="100"/>
      <c r="E63" s="100"/>
    </row>
    <row r="64" spans="1:5" x14ac:dyDescent="0.2">
      <c r="A64" s="143"/>
      <c r="B64" s="100"/>
      <c r="C64" s="100"/>
      <c r="D64" s="100"/>
      <c r="E64" s="100"/>
    </row>
    <row r="65" spans="1:5" x14ac:dyDescent="0.2">
      <c r="A65" s="143"/>
      <c r="B65" s="100"/>
      <c r="C65" s="100"/>
      <c r="D65" s="100"/>
      <c r="E65" s="100"/>
    </row>
    <row r="66" spans="1:5" x14ac:dyDescent="0.2">
      <c r="A66" s="143"/>
      <c r="B66" s="100"/>
      <c r="C66" s="100"/>
      <c r="D66" s="100"/>
      <c r="E66" s="100"/>
    </row>
    <row r="67" spans="1:5" x14ac:dyDescent="0.2">
      <c r="A67" s="143"/>
      <c r="B67" s="100"/>
      <c r="C67" s="100"/>
      <c r="D67" s="100"/>
      <c r="E67" s="100"/>
    </row>
    <row r="68" spans="1:5" x14ac:dyDescent="0.2">
      <c r="A68" s="143"/>
      <c r="B68" s="100"/>
      <c r="C68" s="100"/>
      <c r="D68" s="100"/>
      <c r="E68" s="100"/>
    </row>
    <row r="69" spans="1:5" x14ac:dyDescent="0.2">
      <c r="A69" s="144"/>
      <c r="B69" s="102"/>
      <c r="C69" s="100"/>
      <c r="D69" s="100"/>
      <c r="E69" s="100"/>
    </row>
  </sheetData>
  <mergeCells count="2">
    <mergeCell ref="A3:E3"/>
    <mergeCell ref="A1:E1"/>
  </mergeCells>
  <pageMargins left="0.7" right="0.7" top="0.75" bottom="0.75" header="0.3" footer="0.3"/>
  <pageSetup paperSize="9" scale="81" orientation="portrait" r:id="rId1"/>
  <headerFooter>
    <oddFooter>&amp;C6 of 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Layout" topLeftCell="A13" zoomScaleNormal="100" workbookViewId="0">
      <selection activeCell="C12" sqref="C12"/>
    </sheetView>
  </sheetViews>
  <sheetFormatPr defaultRowHeight="12.75" x14ac:dyDescent="0.2"/>
  <cols>
    <col min="1" max="3" width="10.28515625" customWidth="1"/>
    <col min="4" max="4" width="8.140625" bestFit="1" customWidth="1"/>
    <col min="5" max="5" width="9.7109375" customWidth="1"/>
    <col min="6" max="6" width="46.7109375" customWidth="1"/>
    <col min="257" max="259" width="10.28515625" customWidth="1"/>
    <col min="260" max="261" width="9.7109375" customWidth="1"/>
    <col min="262" max="262" width="46.7109375" customWidth="1"/>
    <col min="513" max="515" width="10.28515625" customWidth="1"/>
    <col min="516" max="517" width="9.7109375" customWidth="1"/>
    <col min="518" max="518" width="46.7109375" customWidth="1"/>
    <col min="769" max="771" width="10.28515625" customWidth="1"/>
    <col min="772" max="773" width="9.7109375" customWidth="1"/>
    <col min="774" max="774" width="46.7109375" customWidth="1"/>
    <col min="1025" max="1027" width="10.28515625" customWidth="1"/>
    <col min="1028" max="1029" width="9.7109375" customWidth="1"/>
    <col min="1030" max="1030" width="46.7109375" customWidth="1"/>
    <col min="1281" max="1283" width="10.28515625" customWidth="1"/>
    <col min="1284" max="1285" width="9.7109375" customWidth="1"/>
    <col min="1286" max="1286" width="46.7109375" customWidth="1"/>
    <col min="1537" max="1539" width="10.28515625" customWidth="1"/>
    <col min="1540" max="1541" width="9.7109375" customWidth="1"/>
    <col min="1542" max="1542" width="46.7109375" customWidth="1"/>
    <col min="1793" max="1795" width="10.28515625" customWidth="1"/>
    <col min="1796" max="1797" width="9.7109375" customWidth="1"/>
    <col min="1798" max="1798" width="46.7109375" customWidth="1"/>
    <col min="2049" max="2051" width="10.28515625" customWidth="1"/>
    <col min="2052" max="2053" width="9.7109375" customWidth="1"/>
    <col min="2054" max="2054" width="46.7109375" customWidth="1"/>
    <col min="2305" max="2307" width="10.28515625" customWidth="1"/>
    <col min="2308" max="2309" width="9.7109375" customWidth="1"/>
    <col min="2310" max="2310" width="46.7109375" customWidth="1"/>
    <col min="2561" max="2563" width="10.28515625" customWidth="1"/>
    <col min="2564" max="2565" width="9.7109375" customWidth="1"/>
    <col min="2566" max="2566" width="46.7109375" customWidth="1"/>
    <col min="2817" max="2819" width="10.28515625" customWidth="1"/>
    <col min="2820" max="2821" width="9.7109375" customWidth="1"/>
    <col min="2822" max="2822" width="46.7109375" customWidth="1"/>
    <col min="3073" max="3075" width="10.28515625" customWidth="1"/>
    <col min="3076" max="3077" width="9.7109375" customWidth="1"/>
    <col min="3078" max="3078" width="46.7109375" customWidth="1"/>
    <col min="3329" max="3331" width="10.28515625" customWidth="1"/>
    <col min="3332" max="3333" width="9.7109375" customWidth="1"/>
    <col min="3334" max="3334" width="46.7109375" customWidth="1"/>
    <col min="3585" max="3587" width="10.28515625" customWidth="1"/>
    <col min="3588" max="3589" width="9.7109375" customWidth="1"/>
    <col min="3590" max="3590" width="46.7109375" customWidth="1"/>
    <col min="3841" max="3843" width="10.28515625" customWidth="1"/>
    <col min="3844" max="3845" width="9.7109375" customWidth="1"/>
    <col min="3846" max="3846" width="46.7109375" customWidth="1"/>
    <col min="4097" max="4099" width="10.28515625" customWidth="1"/>
    <col min="4100" max="4101" width="9.7109375" customWidth="1"/>
    <col min="4102" max="4102" width="46.7109375" customWidth="1"/>
    <col min="4353" max="4355" width="10.28515625" customWidth="1"/>
    <col min="4356" max="4357" width="9.7109375" customWidth="1"/>
    <col min="4358" max="4358" width="46.7109375" customWidth="1"/>
    <col min="4609" max="4611" width="10.28515625" customWidth="1"/>
    <col min="4612" max="4613" width="9.7109375" customWidth="1"/>
    <col min="4614" max="4614" width="46.7109375" customWidth="1"/>
    <col min="4865" max="4867" width="10.28515625" customWidth="1"/>
    <col min="4868" max="4869" width="9.7109375" customWidth="1"/>
    <col min="4870" max="4870" width="46.7109375" customWidth="1"/>
    <col min="5121" max="5123" width="10.28515625" customWidth="1"/>
    <col min="5124" max="5125" width="9.7109375" customWidth="1"/>
    <col min="5126" max="5126" width="46.7109375" customWidth="1"/>
    <col min="5377" max="5379" width="10.28515625" customWidth="1"/>
    <col min="5380" max="5381" width="9.7109375" customWidth="1"/>
    <col min="5382" max="5382" width="46.7109375" customWidth="1"/>
    <col min="5633" max="5635" width="10.28515625" customWidth="1"/>
    <col min="5636" max="5637" width="9.7109375" customWidth="1"/>
    <col min="5638" max="5638" width="46.7109375" customWidth="1"/>
    <col min="5889" max="5891" width="10.28515625" customWidth="1"/>
    <col min="5892" max="5893" width="9.7109375" customWidth="1"/>
    <col min="5894" max="5894" width="46.7109375" customWidth="1"/>
    <col min="6145" max="6147" width="10.28515625" customWidth="1"/>
    <col min="6148" max="6149" width="9.7109375" customWidth="1"/>
    <col min="6150" max="6150" width="46.7109375" customWidth="1"/>
    <col min="6401" max="6403" width="10.28515625" customWidth="1"/>
    <col min="6404" max="6405" width="9.7109375" customWidth="1"/>
    <col min="6406" max="6406" width="46.7109375" customWidth="1"/>
    <col min="6657" max="6659" width="10.28515625" customWidth="1"/>
    <col min="6660" max="6661" width="9.7109375" customWidth="1"/>
    <col min="6662" max="6662" width="46.7109375" customWidth="1"/>
    <col min="6913" max="6915" width="10.28515625" customWidth="1"/>
    <col min="6916" max="6917" width="9.7109375" customWidth="1"/>
    <col min="6918" max="6918" width="46.7109375" customWidth="1"/>
    <col min="7169" max="7171" width="10.28515625" customWidth="1"/>
    <col min="7172" max="7173" width="9.7109375" customWidth="1"/>
    <col min="7174" max="7174" width="46.7109375" customWidth="1"/>
    <col min="7425" max="7427" width="10.28515625" customWidth="1"/>
    <col min="7428" max="7429" width="9.7109375" customWidth="1"/>
    <col min="7430" max="7430" width="46.7109375" customWidth="1"/>
    <col min="7681" max="7683" width="10.28515625" customWidth="1"/>
    <col min="7684" max="7685" width="9.7109375" customWidth="1"/>
    <col min="7686" max="7686" width="46.7109375" customWidth="1"/>
    <col min="7937" max="7939" width="10.28515625" customWidth="1"/>
    <col min="7940" max="7941" width="9.7109375" customWidth="1"/>
    <col min="7942" max="7942" width="46.7109375" customWidth="1"/>
    <col min="8193" max="8195" width="10.28515625" customWidth="1"/>
    <col min="8196" max="8197" width="9.7109375" customWidth="1"/>
    <col min="8198" max="8198" width="46.7109375" customWidth="1"/>
    <col min="8449" max="8451" width="10.28515625" customWidth="1"/>
    <col min="8452" max="8453" width="9.7109375" customWidth="1"/>
    <col min="8454" max="8454" width="46.7109375" customWidth="1"/>
    <col min="8705" max="8707" width="10.28515625" customWidth="1"/>
    <col min="8708" max="8709" width="9.7109375" customWidth="1"/>
    <col min="8710" max="8710" width="46.7109375" customWidth="1"/>
    <col min="8961" max="8963" width="10.28515625" customWidth="1"/>
    <col min="8964" max="8965" width="9.7109375" customWidth="1"/>
    <col min="8966" max="8966" width="46.7109375" customWidth="1"/>
    <col min="9217" max="9219" width="10.28515625" customWidth="1"/>
    <col min="9220" max="9221" width="9.7109375" customWidth="1"/>
    <col min="9222" max="9222" width="46.7109375" customWidth="1"/>
    <col min="9473" max="9475" width="10.28515625" customWidth="1"/>
    <col min="9476" max="9477" width="9.7109375" customWidth="1"/>
    <col min="9478" max="9478" width="46.7109375" customWidth="1"/>
    <col min="9729" max="9731" width="10.28515625" customWidth="1"/>
    <col min="9732" max="9733" width="9.7109375" customWidth="1"/>
    <col min="9734" max="9734" width="46.7109375" customWidth="1"/>
    <col min="9985" max="9987" width="10.28515625" customWidth="1"/>
    <col min="9988" max="9989" width="9.7109375" customWidth="1"/>
    <col min="9990" max="9990" width="46.7109375" customWidth="1"/>
    <col min="10241" max="10243" width="10.28515625" customWidth="1"/>
    <col min="10244" max="10245" width="9.7109375" customWidth="1"/>
    <col min="10246" max="10246" width="46.7109375" customWidth="1"/>
    <col min="10497" max="10499" width="10.28515625" customWidth="1"/>
    <col min="10500" max="10501" width="9.7109375" customWidth="1"/>
    <col min="10502" max="10502" width="46.7109375" customWidth="1"/>
    <col min="10753" max="10755" width="10.28515625" customWidth="1"/>
    <col min="10756" max="10757" width="9.7109375" customWidth="1"/>
    <col min="10758" max="10758" width="46.7109375" customWidth="1"/>
    <col min="11009" max="11011" width="10.28515625" customWidth="1"/>
    <col min="11012" max="11013" width="9.7109375" customWidth="1"/>
    <col min="11014" max="11014" width="46.7109375" customWidth="1"/>
    <col min="11265" max="11267" width="10.28515625" customWidth="1"/>
    <col min="11268" max="11269" width="9.7109375" customWidth="1"/>
    <col min="11270" max="11270" width="46.7109375" customWidth="1"/>
    <col min="11521" max="11523" width="10.28515625" customWidth="1"/>
    <col min="11524" max="11525" width="9.7109375" customWidth="1"/>
    <col min="11526" max="11526" width="46.7109375" customWidth="1"/>
    <col min="11777" max="11779" width="10.28515625" customWidth="1"/>
    <col min="11780" max="11781" width="9.7109375" customWidth="1"/>
    <col min="11782" max="11782" width="46.7109375" customWidth="1"/>
    <col min="12033" max="12035" width="10.28515625" customWidth="1"/>
    <col min="12036" max="12037" width="9.7109375" customWidth="1"/>
    <col min="12038" max="12038" width="46.7109375" customWidth="1"/>
    <col min="12289" max="12291" width="10.28515625" customWidth="1"/>
    <col min="12292" max="12293" width="9.7109375" customWidth="1"/>
    <col min="12294" max="12294" width="46.7109375" customWidth="1"/>
    <col min="12545" max="12547" width="10.28515625" customWidth="1"/>
    <col min="12548" max="12549" width="9.7109375" customWidth="1"/>
    <col min="12550" max="12550" width="46.7109375" customWidth="1"/>
    <col min="12801" max="12803" width="10.28515625" customWidth="1"/>
    <col min="12804" max="12805" width="9.7109375" customWidth="1"/>
    <col min="12806" max="12806" width="46.7109375" customWidth="1"/>
    <col min="13057" max="13059" width="10.28515625" customWidth="1"/>
    <col min="13060" max="13061" width="9.7109375" customWidth="1"/>
    <col min="13062" max="13062" width="46.7109375" customWidth="1"/>
    <col min="13313" max="13315" width="10.28515625" customWidth="1"/>
    <col min="13316" max="13317" width="9.7109375" customWidth="1"/>
    <col min="13318" max="13318" width="46.7109375" customWidth="1"/>
    <col min="13569" max="13571" width="10.28515625" customWidth="1"/>
    <col min="13572" max="13573" width="9.7109375" customWidth="1"/>
    <col min="13574" max="13574" width="46.7109375" customWidth="1"/>
    <col min="13825" max="13827" width="10.28515625" customWidth="1"/>
    <col min="13828" max="13829" width="9.7109375" customWidth="1"/>
    <col min="13830" max="13830" width="46.7109375" customWidth="1"/>
    <col min="14081" max="14083" width="10.28515625" customWidth="1"/>
    <col min="14084" max="14085" width="9.7109375" customWidth="1"/>
    <col min="14086" max="14086" width="46.7109375" customWidth="1"/>
    <col min="14337" max="14339" width="10.28515625" customWidth="1"/>
    <col min="14340" max="14341" width="9.7109375" customWidth="1"/>
    <col min="14342" max="14342" width="46.7109375" customWidth="1"/>
    <col min="14593" max="14595" width="10.28515625" customWidth="1"/>
    <col min="14596" max="14597" width="9.7109375" customWidth="1"/>
    <col min="14598" max="14598" width="46.7109375" customWidth="1"/>
    <col min="14849" max="14851" width="10.28515625" customWidth="1"/>
    <col min="14852" max="14853" width="9.7109375" customWidth="1"/>
    <col min="14854" max="14854" width="46.7109375" customWidth="1"/>
    <col min="15105" max="15107" width="10.28515625" customWidth="1"/>
    <col min="15108" max="15109" width="9.7109375" customWidth="1"/>
    <col min="15110" max="15110" width="46.7109375" customWidth="1"/>
    <col min="15361" max="15363" width="10.28515625" customWidth="1"/>
    <col min="15364" max="15365" width="9.7109375" customWidth="1"/>
    <col min="15366" max="15366" width="46.7109375" customWidth="1"/>
    <col min="15617" max="15619" width="10.28515625" customWidth="1"/>
    <col min="15620" max="15621" width="9.7109375" customWidth="1"/>
    <col min="15622" max="15622" width="46.7109375" customWidth="1"/>
    <col min="15873" max="15875" width="10.28515625" customWidth="1"/>
    <col min="15876" max="15877" width="9.7109375" customWidth="1"/>
    <col min="15878" max="15878" width="46.7109375" customWidth="1"/>
    <col min="16129" max="16131" width="10.28515625" customWidth="1"/>
    <col min="16132" max="16133" width="9.7109375" customWidth="1"/>
    <col min="16134" max="16134" width="46.7109375" customWidth="1"/>
  </cols>
  <sheetData>
    <row r="1" spans="1:9" x14ac:dyDescent="0.2">
      <c r="A1" s="224" t="s">
        <v>0</v>
      </c>
      <c r="B1" s="224"/>
      <c r="C1" s="224"/>
      <c r="D1" s="224"/>
      <c r="E1" s="224"/>
      <c r="F1" s="224"/>
    </row>
    <row r="2" spans="1:9" x14ac:dyDescent="0.2">
      <c r="A2" s="22"/>
      <c r="B2" s="22"/>
      <c r="C2" s="22"/>
      <c r="D2" s="22"/>
      <c r="E2" s="22"/>
      <c r="F2" s="22"/>
    </row>
    <row r="3" spans="1:9" x14ac:dyDescent="0.2">
      <c r="A3" s="225" t="s">
        <v>178</v>
      </c>
      <c r="B3" s="225"/>
      <c r="C3" s="225"/>
      <c r="D3" s="225"/>
      <c r="E3" s="225"/>
      <c r="F3" s="225"/>
    </row>
    <row r="4" spans="1:9" x14ac:dyDescent="0.2">
      <c r="A4" s="23"/>
      <c r="B4" s="24"/>
      <c r="C4" s="24"/>
      <c r="D4" s="24"/>
      <c r="E4" s="25"/>
      <c r="F4" s="23"/>
    </row>
    <row r="5" spans="1:9" x14ac:dyDescent="0.2">
      <c r="A5" s="23"/>
      <c r="B5" s="24"/>
      <c r="C5" s="24"/>
      <c r="D5" s="24"/>
      <c r="E5" s="25"/>
      <c r="F5" s="23"/>
    </row>
    <row r="6" spans="1:9" x14ac:dyDescent="0.2">
      <c r="A6" s="23"/>
      <c r="B6" s="24"/>
      <c r="C6" s="24"/>
      <c r="D6" s="24"/>
      <c r="E6" s="25"/>
      <c r="F6" s="23"/>
    </row>
    <row r="7" spans="1:9" ht="25.5" x14ac:dyDescent="0.2">
      <c r="A7" s="26" t="s">
        <v>37</v>
      </c>
      <c r="B7" s="148" t="s">
        <v>128</v>
      </c>
      <c r="C7" s="149" t="s">
        <v>179</v>
      </c>
      <c r="D7" s="27" t="s">
        <v>38</v>
      </c>
      <c r="E7" s="28" t="s">
        <v>39</v>
      </c>
      <c r="F7" s="26" t="s">
        <v>40</v>
      </c>
    </row>
    <row r="8" spans="1:9" ht="25.5" x14ac:dyDescent="0.2">
      <c r="A8" s="29" t="s">
        <v>41</v>
      </c>
      <c r="B8" s="78">
        <v>52963</v>
      </c>
      <c r="C8" s="150">
        <v>53969</v>
      </c>
      <c r="D8" s="78">
        <f>C8-B8</f>
        <v>1006</v>
      </c>
      <c r="E8" s="30">
        <f>D8/B8*100</f>
        <v>1.8994392311613768</v>
      </c>
      <c r="F8" s="31"/>
    </row>
    <row r="9" spans="1:9" ht="45" x14ac:dyDescent="0.2">
      <c r="A9" s="29" t="s">
        <v>42</v>
      </c>
      <c r="B9" s="78">
        <v>73</v>
      </c>
      <c r="C9" s="151">
        <v>201</v>
      </c>
      <c r="D9" s="78">
        <f t="shared" ref="D9:D14" si="0">C9-B9</f>
        <v>128</v>
      </c>
      <c r="E9" s="30">
        <f t="shared" ref="E9:E13" si="1">D9/B9*100</f>
        <v>175.34246575342465</v>
      </c>
      <c r="F9" s="115" t="s">
        <v>180</v>
      </c>
    </row>
    <row r="10" spans="1:9" ht="45" x14ac:dyDescent="0.2">
      <c r="A10" s="29" t="s">
        <v>43</v>
      </c>
      <c r="B10" s="78">
        <v>17588</v>
      </c>
      <c r="C10" s="151">
        <v>21248</v>
      </c>
      <c r="D10" s="78">
        <f t="shared" si="0"/>
        <v>3660</v>
      </c>
      <c r="E10" s="30">
        <f t="shared" si="1"/>
        <v>20.80964293836707</v>
      </c>
      <c r="F10" s="115" t="s">
        <v>181</v>
      </c>
    </row>
    <row r="11" spans="1:9" ht="51" x14ac:dyDescent="0.2">
      <c r="A11" s="29" t="s">
        <v>44</v>
      </c>
      <c r="B11" s="78">
        <v>0</v>
      </c>
      <c r="C11" s="151">
        <v>0</v>
      </c>
      <c r="D11" s="78">
        <f t="shared" si="0"/>
        <v>0</v>
      </c>
      <c r="E11" s="30">
        <v>0</v>
      </c>
      <c r="F11" s="95"/>
    </row>
    <row r="12" spans="1:9" ht="258.75" x14ac:dyDescent="0.2">
      <c r="A12" s="29" t="s">
        <v>45</v>
      </c>
      <c r="B12" s="78">
        <v>28561</v>
      </c>
      <c r="C12" s="151">
        <v>37863</v>
      </c>
      <c r="D12" s="78">
        <f t="shared" si="0"/>
        <v>9302</v>
      </c>
      <c r="E12" s="30">
        <f t="shared" si="1"/>
        <v>32.56888764399006</v>
      </c>
      <c r="F12" s="115" t="s">
        <v>182</v>
      </c>
      <c r="I12" s="75" t="s">
        <v>154</v>
      </c>
    </row>
    <row r="13" spans="1:9" ht="25.5" x14ac:dyDescent="0.2">
      <c r="A13" s="29" t="s">
        <v>46</v>
      </c>
      <c r="B13" s="78">
        <v>130389</v>
      </c>
      <c r="C13" s="151">
        <v>135589</v>
      </c>
      <c r="D13" s="78">
        <f t="shared" si="0"/>
        <v>5200</v>
      </c>
      <c r="E13" s="30">
        <f t="shared" si="1"/>
        <v>3.9880664780004444</v>
      </c>
      <c r="F13" s="115" t="s">
        <v>183</v>
      </c>
    </row>
    <row r="14" spans="1:9" ht="38.25" x14ac:dyDescent="0.2">
      <c r="A14" s="29" t="s">
        <v>47</v>
      </c>
      <c r="B14" s="79">
        <v>0</v>
      </c>
      <c r="C14" s="151">
        <v>0</v>
      </c>
      <c r="D14" s="78">
        <f t="shared" si="0"/>
        <v>0</v>
      </c>
      <c r="E14" s="30">
        <v>0</v>
      </c>
      <c r="F14" s="32"/>
    </row>
    <row r="15" spans="1:9" x14ac:dyDescent="0.2">
      <c r="A15" s="23"/>
      <c r="B15" s="24"/>
      <c r="C15" s="24"/>
      <c r="D15" s="24"/>
      <c r="E15" s="25"/>
      <c r="F15" s="23"/>
    </row>
    <row r="16" spans="1:9" x14ac:dyDescent="0.2">
      <c r="A16" s="23"/>
      <c r="B16" s="24"/>
      <c r="C16" s="24"/>
      <c r="D16" s="24"/>
      <c r="E16" s="25"/>
      <c r="F16" s="23"/>
    </row>
    <row r="17" spans="1:6" x14ac:dyDescent="0.2">
      <c r="A17" s="23"/>
      <c r="B17" s="24"/>
      <c r="C17" s="24"/>
      <c r="D17" s="24"/>
      <c r="E17" s="25"/>
      <c r="F17" s="23"/>
    </row>
    <row r="18" spans="1:6" x14ac:dyDescent="0.2">
      <c r="A18" s="23"/>
      <c r="B18" s="24"/>
      <c r="C18" s="24"/>
      <c r="D18" s="24"/>
      <c r="E18" s="25"/>
      <c r="F18" s="23"/>
    </row>
    <row r="19" spans="1:6" x14ac:dyDescent="0.2">
      <c r="A19" s="23"/>
      <c r="B19" s="24"/>
      <c r="C19" s="24"/>
      <c r="D19" s="24"/>
      <c r="E19" s="25"/>
      <c r="F19" s="23"/>
    </row>
    <row r="20" spans="1:6" x14ac:dyDescent="0.2">
      <c r="A20" s="23"/>
      <c r="B20" s="24"/>
      <c r="C20" s="24"/>
      <c r="D20" s="24"/>
      <c r="E20" s="25"/>
      <c r="F20" s="23"/>
    </row>
    <row r="21" spans="1:6" x14ac:dyDescent="0.2">
      <c r="A21" s="23"/>
      <c r="B21" s="24"/>
      <c r="C21" s="24"/>
      <c r="D21" s="24"/>
      <c r="E21" s="25"/>
      <c r="F21" s="23"/>
    </row>
    <row r="22" spans="1:6" x14ac:dyDescent="0.2">
      <c r="A22" s="23"/>
      <c r="B22" s="24"/>
      <c r="C22" s="24"/>
      <c r="D22" s="24"/>
      <c r="E22" s="25"/>
      <c r="F22" s="23"/>
    </row>
    <row r="23" spans="1:6" x14ac:dyDescent="0.2">
      <c r="A23" s="23"/>
      <c r="B23" s="24"/>
      <c r="C23" s="24"/>
      <c r="D23" s="24"/>
      <c r="E23" s="25"/>
      <c r="F23" s="23"/>
    </row>
    <row r="24" spans="1:6" x14ac:dyDescent="0.2">
      <c r="A24" s="23"/>
      <c r="B24" s="24"/>
      <c r="C24" s="24"/>
      <c r="D24" s="24"/>
      <c r="E24" s="25"/>
      <c r="F24" s="23"/>
    </row>
  </sheetData>
  <mergeCells count="2">
    <mergeCell ref="A1:F1"/>
    <mergeCell ref="A3:F3"/>
  </mergeCells>
  <pageMargins left="0.7" right="0.7" top="0.75" bottom="0.75" header="0.3" footer="0.3"/>
  <pageSetup paperSize="9" scale="95" orientation="portrait" r:id="rId1"/>
  <headerFooter>
    <oddFooter>&amp;C7 of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view="pageLayout" zoomScaleNormal="100" workbookViewId="0">
      <selection activeCell="A28" sqref="A28"/>
    </sheetView>
  </sheetViews>
  <sheetFormatPr defaultRowHeight="12.75" x14ac:dyDescent="0.2"/>
  <cols>
    <col min="1" max="1" width="41.140625" customWidth="1"/>
    <col min="2" max="2" width="15" customWidth="1"/>
    <col min="3" max="3" width="13.140625" customWidth="1"/>
    <col min="4" max="4" width="11.5703125" customWidth="1"/>
    <col min="6" max="6" width="10.5703125" bestFit="1" customWidth="1"/>
    <col min="8" max="8" width="10.5703125" bestFit="1" customWidth="1"/>
  </cols>
  <sheetData>
    <row r="1" spans="1:9" x14ac:dyDescent="0.2">
      <c r="A1" s="216" t="s">
        <v>0</v>
      </c>
      <c r="B1" s="216"/>
      <c r="C1" s="216"/>
      <c r="D1" s="216"/>
      <c r="E1" s="216"/>
    </row>
    <row r="2" spans="1:9" s="116" customFormat="1" x14ac:dyDescent="0.2">
      <c r="A2" s="117"/>
      <c r="B2" s="117"/>
      <c r="C2" s="117"/>
    </row>
    <row r="3" spans="1:9" x14ac:dyDescent="0.2">
      <c r="A3" s="226" t="s">
        <v>158</v>
      </c>
      <c r="B3" s="226"/>
      <c r="C3" s="226"/>
      <c r="D3" s="226"/>
      <c r="E3" s="226"/>
    </row>
    <row r="4" spans="1:9" x14ac:dyDescent="0.2">
      <c r="B4" s="35"/>
      <c r="C4" s="35"/>
    </row>
    <row r="5" spans="1:9" x14ac:dyDescent="0.2">
      <c r="A5" s="14" t="s">
        <v>48</v>
      </c>
      <c r="B5" s="36" t="s">
        <v>20</v>
      </c>
      <c r="C5" s="36" t="s">
        <v>20</v>
      </c>
    </row>
    <row r="6" spans="1:9" s="64" customFormat="1" x14ac:dyDescent="0.2">
      <c r="A6" s="5" t="s">
        <v>159</v>
      </c>
      <c r="B6" s="36">
        <v>16415.27</v>
      </c>
      <c r="C6" s="36"/>
    </row>
    <row r="7" spans="1:9" x14ac:dyDescent="0.2">
      <c r="A7" s="75" t="s">
        <v>160</v>
      </c>
      <c r="B7" s="35">
        <v>23568.400000000001</v>
      </c>
      <c r="C7" s="35"/>
    </row>
    <row r="8" spans="1:9" x14ac:dyDescent="0.2">
      <c r="A8" s="75" t="s">
        <v>161</v>
      </c>
      <c r="B8" s="110">
        <v>25254.92</v>
      </c>
      <c r="C8" s="35"/>
      <c r="D8" s="33"/>
      <c r="E8" s="75"/>
      <c r="G8" s="51"/>
      <c r="H8" s="33"/>
      <c r="I8" s="75"/>
    </row>
    <row r="9" spans="1:9" s="188" customFormat="1" x14ac:dyDescent="0.2">
      <c r="A9" s="75"/>
      <c r="B9" s="110"/>
      <c r="C9" s="35"/>
    </row>
    <row r="10" spans="1:9" x14ac:dyDescent="0.2">
      <c r="A10" s="75" t="s">
        <v>26</v>
      </c>
      <c r="B10" s="35"/>
      <c r="C10" s="35"/>
      <c r="D10" s="33">
        <f>B6+B7+B8</f>
        <v>65238.59</v>
      </c>
    </row>
    <row r="11" spans="1:9" x14ac:dyDescent="0.2">
      <c r="A11" s="75"/>
      <c r="B11" s="35"/>
      <c r="C11" s="35"/>
      <c r="D11" s="51"/>
    </row>
    <row r="12" spans="1:9" x14ac:dyDescent="0.2">
      <c r="A12" s="39"/>
      <c r="B12" s="35"/>
      <c r="C12" s="35"/>
    </row>
    <row r="13" spans="1:9" x14ac:dyDescent="0.2">
      <c r="A13" s="40" t="s">
        <v>49</v>
      </c>
      <c r="B13" s="35"/>
      <c r="C13" s="35"/>
    </row>
    <row r="14" spans="1:9" s="188" customFormat="1" x14ac:dyDescent="0.2">
      <c r="A14" s="40"/>
      <c r="B14" s="195">
        <v>100557</v>
      </c>
      <c r="C14" s="35">
        <v>1100</v>
      </c>
    </row>
    <row r="15" spans="1:9" s="188" customFormat="1" x14ac:dyDescent="0.2">
      <c r="A15" s="40"/>
      <c r="B15" s="195">
        <v>100561</v>
      </c>
      <c r="C15" s="35">
        <v>36</v>
      </c>
    </row>
    <row r="16" spans="1:9" s="188" customFormat="1" x14ac:dyDescent="0.2">
      <c r="A16" s="40"/>
      <c r="B16" s="195">
        <v>100567</v>
      </c>
      <c r="C16" s="35">
        <v>2479.7199999999998</v>
      </c>
    </row>
    <row r="17" spans="1:14" s="188" customFormat="1" x14ac:dyDescent="0.2">
      <c r="A17" s="40"/>
      <c r="B17" s="195">
        <v>100570</v>
      </c>
      <c r="C17" s="35">
        <v>2000</v>
      </c>
    </row>
    <row r="18" spans="1:14" s="188" customFormat="1" x14ac:dyDescent="0.2">
      <c r="A18" s="40"/>
      <c r="B18" s="195">
        <v>100571</v>
      </c>
      <c r="C18" s="35">
        <v>18</v>
      </c>
    </row>
    <row r="19" spans="1:14" s="64" customFormat="1" x14ac:dyDescent="0.2">
      <c r="A19" s="191"/>
      <c r="B19" s="196">
        <v>100572</v>
      </c>
      <c r="C19" s="69">
        <v>36</v>
      </c>
    </row>
    <row r="20" spans="1:14" s="64" customFormat="1" x14ac:dyDescent="0.2">
      <c r="A20" s="191"/>
      <c r="B20" s="196">
        <v>100574</v>
      </c>
      <c r="C20" s="69">
        <v>365.13</v>
      </c>
    </row>
    <row r="21" spans="1:14" s="64" customFormat="1" x14ac:dyDescent="0.2">
      <c r="A21" s="191"/>
      <c r="B21" s="196">
        <v>100575</v>
      </c>
      <c r="C21" s="69">
        <v>745.61</v>
      </c>
    </row>
    <row r="22" spans="1:14" s="64" customFormat="1" x14ac:dyDescent="0.2">
      <c r="A22" s="191"/>
      <c r="B22" s="196">
        <v>100576</v>
      </c>
      <c r="C22" s="69">
        <v>264</v>
      </c>
    </row>
    <row r="23" spans="1:14" s="97" customFormat="1" x14ac:dyDescent="0.2">
      <c r="A23" s="99"/>
      <c r="B23" s="196">
        <v>100579</v>
      </c>
      <c r="C23" s="69">
        <v>191.9</v>
      </c>
    </row>
    <row r="24" spans="1:14" s="188" customFormat="1" x14ac:dyDescent="0.2">
      <c r="A24" s="191"/>
      <c r="B24" s="196">
        <v>100580</v>
      </c>
      <c r="C24" s="69">
        <v>19.8</v>
      </c>
    </row>
    <row r="25" spans="1:14" s="188" customFormat="1" x14ac:dyDescent="0.2">
      <c r="A25" s="191"/>
      <c r="B25" s="196">
        <v>100581</v>
      </c>
      <c r="C25" s="69">
        <v>79.989999999999995</v>
      </c>
    </row>
    <row r="26" spans="1:14" s="188" customFormat="1" x14ac:dyDescent="0.2">
      <c r="A26" s="191"/>
      <c r="B26" s="196">
        <v>100582</v>
      </c>
      <c r="C26" s="69">
        <v>250</v>
      </c>
    </row>
    <row r="27" spans="1:14" s="64" customFormat="1" x14ac:dyDescent="0.2">
      <c r="A27" s="70"/>
      <c r="B27" s="196"/>
      <c r="C27" s="69"/>
      <c r="D27" s="51">
        <f>C14+C15+C16+C17+C18+C19+C20+C21+C22+C23+C24+C25+C26</f>
        <v>7586.1499999999987</v>
      </c>
      <c r="F27" s="107"/>
      <c r="G27" s="75"/>
      <c r="H27" s="63"/>
      <c r="J27" s="98"/>
      <c r="L27" s="69"/>
      <c r="M27" s="3"/>
      <c r="N27" s="3"/>
    </row>
    <row r="28" spans="1:14" x14ac:dyDescent="0.2">
      <c r="A28" s="15" t="s">
        <v>204</v>
      </c>
      <c r="B28" s="38"/>
      <c r="C28" s="71"/>
      <c r="D28" s="34">
        <f>D10-D27</f>
        <v>57652.439999999995</v>
      </c>
      <c r="F28" s="228">
        <f>D28-'Balance Sheet'!G11</f>
        <v>0</v>
      </c>
      <c r="G28" s="209"/>
      <c r="H28" s="227"/>
      <c r="I28" s="209"/>
      <c r="J28" s="227"/>
      <c r="K28" s="209"/>
      <c r="L28" s="69"/>
      <c r="M28" s="3"/>
      <c r="N28" s="3"/>
    </row>
    <row r="29" spans="1:14" x14ac:dyDescent="0.2">
      <c r="B29" s="35"/>
      <c r="C29" s="35"/>
      <c r="F29" s="227"/>
      <c r="G29" s="209"/>
      <c r="H29" s="227"/>
      <c r="I29" s="209"/>
      <c r="J29" s="227"/>
      <c r="K29" s="209"/>
      <c r="L29" s="69"/>
      <c r="M29" s="3"/>
      <c r="N29" s="3"/>
    </row>
    <row r="30" spans="1:14" x14ac:dyDescent="0.2">
      <c r="A30" s="14" t="s">
        <v>162</v>
      </c>
      <c r="B30" s="35"/>
      <c r="C30" s="35"/>
      <c r="D30">
        <v>8.09</v>
      </c>
      <c r="F30" s="227"/>
      <c r="G30" s="209"/>
      <c r="H30" s="227"/>
      <c r="I30" s="209"/>
      <c r="J30" s="227"/>
      <c r="K30" s="209"/>
      <c r="L30" s="69"/>
      <c r="M30" s="3"/>
      <c r="N30" s="3"/>
    </row>
    <row r="31" spans="1:14" x14ac:dyDescent="0.2">
      <c r="B31" s="35"/>
      <c r="C31" s="35"/>
      <c r="F31" s="227"/>
      <c r="G31" s="209"/>
      <c r="H31" s="227"/>
      <c r="I31" s="209"/>
      <c r="J31" s="227"/>
      <c r="K31" s="209"/>
      <c r="L31" s="69"/>
      <c r="M31" s="3"/>
      <c r="N31" s="3"/>
    </row>
    <row r="32" spans="1:14" s="188" customFormat="1" x14ac:dyDescent="0.2">
      <c r="A32" s="75" t="s">
        <v>163</v>
      </c>
      <c r="B32" s="35"/>
      <c r="C32" s="35"/>
      <c r="D32" s="33">
        <f>D28+D30</f>
        <v>57660.529999999992</v>
      </c>
      <c r="F32" s="192"/>
      <c r="H32" s="192"/>
      <c r="J32" s="192"/>
      <c r="L32" s="69"/>
      <c r="M32" s="3"/>
      <c r="N32" s="3"/>
    </row>
    <row r="33" spans="1:6" x14ac:dyDescent="0.2">
      <c r="A33" s="41" t="s">
        <v>75</v>
      </c>
      <c r="B33" s="45"/>
      <c r="C33" s="48"/>
      <c r="D33" s="114">
        <f>D32</f>
        <v>57660.529999999992</v>
      </c>
    </row>
    <row r="34" spans="1:6" x14ac:dyDescent="0.2">
      <c r="B34" s="35"/>
      <c r="C34" s="47"/>
    </row>
    <row r="35" spans="1:6" x14ac:dyDescent="0.2">
      <c r="A35" s="15"/>
      <c r="B35" s="38"/>
      <c r="C35" s="38"/>
    </row>
    <row r="36" spans="1:6" x14ac:dyDescent="0.2">
      <c r="A36" s="15"/>
      <c r="B36" s="38"/>
      <c r="C36" s="38"/>
    </row>
    <row r="37" spans="1:6" x14ac:dyDescent="0.2">
      <c r="A37" s="15"/>
      <c r="B37" s="38"/>
      <c r="C37" s="38"/>
    </row>
    <row r="38" spans="1:6" x14ac:dyDescent="0.2">
      <c r="B38" s="38"/>
      <c r="C38" s="37"/>
    </row>
    <row r="39" spans="1:6" x14ac:dyDescent="0.2">
      <c r="A39" s="39"/>
      <c r="B39" s="35"/>
      <c r="C39" s="38"/>
    </row>
    <row r="40" spans="1:6" x14ac:dyDescent="0.2">
      <c r="A40" s="39"/>
      <c r="B40" s="35"/>
      <c r="C40" s="43"/>
    </row>
    <row r="41" spans="1:6" x14ac:dyDescent="0.2">
      <c r="B41" s="35"/>
      <c r="C41" s="35"/>
    </row>
    <row r="43" spans="1:6" x14ac:dyDescent="0.2">
      <c r="F43" s="46"/>
    </row>
  </sheetData>
  <mergeCells count="14">
    <mergeCell ref="A1:E1"/>
    <mergeCell ref="A3:E3"/>
    <mergeCell ref="F31:G31"/>
    <mergeCell ref="H31:I31"/>
    <mergeCell ref="J31:K31"/>
    <mergeCell ref="F30:G30"/>
    <mergeCell ref="H30:I30"/>
    <mergeCell ref="J30:K30"/>
    <mergeCell ref="H29:I29"/>
    <mergeCell ref="J29:K29"/>
    <mergeCell ref="F28:G28"/>
    <mergeCell ref="H28:I28"/>
    <mergeCell ref="J28:K28"/>
    <mergeCell ref="F29:G29"/>
  </mergeCells>
  <pageMargins left="0.7" right="0.7" top="0.75" bottom="0.75" header="0.3" footer="0.3"/>
  <pageSetup paperSize="9" orientation="portrait" r:id="rId1"/>
  <headerFooter>
    <oddFooter>&amp;C8 of 10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Layout" topLeftCell="A17" zoomScaleNormal="85" workbookViewId="0">
      <selection activeCell="G20" sqref="G20"/>
    </sheetView>
  </sheetViews>
  <sheetFormatPr defaultRowHeight="12.75" x14ac:dyDescent="0.2"/>
  <cols>
    <col min="1" max="4" width="9.140625" style="41"/>
    <col min="5" max="5" width="10.7109375" style="41" customWidth="1"/>
    <col min="6" max="6" width="17.140625" style="41" customWidth="1"/>
    <col min="7" max="7" width="8.85546875" style="51" customWidth="1"/>
    <col min="8" max="8" width="9.5703125" style="51" customWidth="1"/>
    <col min="9" max="9" width="10" style="52" customWidth="1"/>
    <col min="10" max="261" width="9.140625" style="41"/>
    <col min="262" max="262" width="10.28515625" style="41" customWidth="1"/>
    <col min="263" max="263" width="8.85546875" style="41" customWidth="1"/>
    <col min="264" max="264" width="9.5703125" style="41" customWidth="1"/>
    <col min="265" max="265" width="10" style="41" customWidth="1"/>
    <col min="266" max="517" width="9.140625" style="41"/>
    <col min="518" max="518" width="10.28515625" style="41" customWidth="1"/>
    <col min="519" max="519" width="8.85546875" style="41" customWidth="1"/>
    <col min="520" max="520" width="9.5703125" style="41" customWidth="1"/>
    <col min="521" max="521" width="10" style="41" customWidth="1"/>
    <col min="522" max="773" width="9.140625" style="41"/>
    <col min="774" max="774" width="10.28515625" style="41" customWidth="1"/>
    <col min="775" max="775" width="8.85546875" style="41" customWidth="1"/>
    <col min="776" max="776" width="9.5703125" style="41" customWidth="1"/>
    <col min="777" max="777" width="10" style="41" customWidth="1"/>
    <col min="778" max="1029" width="9.140625" style="41"/>
    <col min="1030" max="1030" width="10.28515625" style="41" customWidth="1"/>
    <col min="1031" max="1031" width="8.85546875" style="41" customWidth="1"/>
    <col min="1032" max="1032" width="9.5703125" style="41" customWidth="1"/>
    <col min="1033" max="1033" width="10" style="41" customWidth="1"/>
    <col min="1034" max="1285" width="9.140625" style="41"/>
    <col min="1286" max="1286" width="10.28515625" style="41" customWidth="1"/>
    <col min="1287" max="1287" width="8.85546875" style="41" customWidth="1"/>
    <col min="1288" max="1288" width="9.5703125" style="41" customWidth="1"/>
    <col min="1289" max="1289" width="10" style="41" customWidth="1"/>
    <col min="1290" max="1541" width="9.140625" style="41"/>
    <col min="1542" max="1542" width="10.28515625" style="41" customWidth="1"/>
    <col min="1543" max="1543" width="8.85546875" style="41" customWidth="1"/>
    <col min="1544" max="1544" width="9.5703125" style="41" customWidth="1"/>
    <col min="1545" max="1545" width="10" style="41" customWidth="1"/>
    <col min="1546" max="1797" width="9.140625" style="41"/>
    <col min="1798" max="1798" width="10.28515625" style="41" customWidth="1"/>
    <col min="1799" max="1799" width="8.85546875" style="41" customWidth="1"/>
    <col min="1800" max="1800" width="9.5703125" style="41" customWidth="1"/>
    <col min="1801" max="1801" width="10" style="41" customWidth="1"/>
    <col min="1802" max="2053" width="9.140625" style="41"/>
    <col min="2054" max="2054" width="10.28515625" style="41" customWidth="1"/>
    <col min="2055" max="2055" width="8.85546875" style="41" customWidth="1"/>
    <col min="2056" max="2056" width="9.5703125" style="41" customWidth="1"/>
    <col min="2057" max="2057" width="10" style="41" customWidth="1"/>
    <col min="2058" max="2309" width="9.140625" style="41"/>
    <col min="2310" max="2310" width="10.28515625" style="41" customWidth="1"/>
    <col min="2311" max="2311" width="8.85546875" style="41" customWidth="1"/>
    <col min="2312" max="2312" width="9.5703125" style="41" customWidth="1"/>
    <col min="2313" max="2313" width="10" style="41" customWidth="1"/>
    <col min="2314" max="2565" width="9.140625" style="41"/>
    <col min="2566" max="2566" width="10.28515625" style="41" customWidth="1"/>
    <col min="2567" max="2567" width="8.85546875" style="41" customWidth="1"/>
    <col min="2568" max="2568" width="9.5703125" style="41" customWidth="1"/>
    <col min="2569" max="2569" width="10" style="41" customWidth="1"/>
    <col min="2570" max="2821" width="9.140625" style="41"/>
    <col min="2822" max="2822" width="10.28515625" style="41" customWidth="1"/>
    <col min="2823" max="2823" width="8.85546875" style="41" customWidth="1"/>
    <col min="2824" max="2824" width="9.5703125" style="41" customWidth="1"/>
    <col min="2825" max="2825" width="10" style="41" customWidth="1"/>
    <col min="2826" max="3077" width="9.140625" style="41"/>
    <col min="3078" max="3078" width="10.28515625" style="41" customWidth="1"/>
    <col min="3079" max="3079" width="8.85546875" style="41" customWidth="1"/>
    <col min="3080" max="3080" width="9.5703125" style="41" customWidth="1"/>
    <col min="3081" max="3081" width="10" style="41" customWidth="1"/>
    <col min="3082" max="3333" width="9.140625" style="41"/>
    <col min="3334" max="3334" width="10.28515625" style="41" customWidth="1"/>
    <col min="3335" max="3335" width="8.85546875" style="41" customWidth="1"/>
    <col min="3336" max="3336" width="9.5703125" style="41" customWidth="1"/>
    <col min="3337" max="3337" width="10" style="41" customWidth="1"/>
    <col min="3338" max="3589" width="9.140625" style="41"/>
    <col min="3590" max="3590" width="10.28515625" style="41" customWidth="1"/>
    <col min="3591" max="3591" width="8.85546875" style="41" customWidth="1"/>
    <col min="3592" max="3592" width="9.5703125" style="41" customWidth="1"/>
    <col min="3593" max="3593" width="10" style="41" customWidth="1"/>
    <col min="3594" max="3845" width="9.140625" style="41"/>
    <col min="3846" max="3846" width="10.28515625" style="41" customWidth="1"/>
    <col min="3847" max="3847" width="8.85546875" style="41" customWidth="1"/>
    <col min="3848" max="3848" width="9.5703125" style="41" customWidth="1"/>
    <col min="3849" max="3849" width="10" style="41" customWidth="1"/>
    <col min="3850" max="4101" width="9.140625" style="41"/>
    <col min="4102" max="4102" width="10.28515625" style="41" customWidth="1"/>
    <col min="4103" max="4103" width="8.85546875" style="41" customWidth="1"/>
    <col min="4104" max="4104" width="9.5703125" style="41" customWidth="1"/>
    <col min="4105" max="4105" width="10" style="41" customWidth="1"/>
    <col min="4106" max="4357" width="9.140625" style="41"/>
    <col min="4358" max="4358" width="10.28515625" style="41" customWidth="1"/>
    <col min="4359" max="4359" width="8.85546875" style="41" customWidth="1"/>
    <col min="4360" max="4360" width="9.5703125" style="41" customWidth="1"/>
    <col min="4361" max="4361" width="10" style="41" customWidth="1"/>
    <col min="4362" max="4613" width="9.140625" style="41"/>
    <col min="4614" max="4614" width="10.28515625" style="41" customWidth="1"/>
    <col min="4615" max="4615" width="8.85546875" style="41" customWidth="1"/>
    <col min="4616" max="4616" width="9.5703125" style="41" customWidth="1"/>
    <col min="4617" max="4617" width="10" style="41" customWidth="1"/>
    <col min="4618" max="4869" width="9.140625" style="41"/>
    <col min="4870" max="4870" width="10.28515625" style="41" customWidth="1"/>
    <col min="4871" max="4871" width="8.85546875" style="41" customWidth="1"/>
    <col min="4872" max="4872" width="9.5703125" style="41" customWidth="1"/>
    <col min="4873" max="4873" width="10" style="41" customWidth="1"/>
    <col min="4874" max="5125" width="9.140625" style="41"/>
    <col min="5126" max="5126" width="10.28515625" style="41" customWidth="1"/>
    <col min="5127" max="5127" width="8.85546875" style="41" customWidth="1"/>
    <col min="5128" max="5128" width="9.5703125" style="41" customWidth="1"/>
    <col min="5129" max="5129" width="10" style="41" customWidth="1"/>
    <col min="5130" max="5381" width="9.140625" style="41"/>
    <col min="5382" max="5382" width="10.28515625" style="41" customWidth="1"/>
    <col min="5383" max="5383" width="8.85546875" style="41" customWidth="1"/>
    <col min="5384" max="5384" width="9.5703125" style="41" customWidth="1"/>
    <col min="5385" max="5385" width="10" style="41" customWidth="1"/>
    <col min="5386" max="5637" width="9.140625" style="41"/>
    <col min="5638" max="5638" width="10.28515625" style="41" customWidth="1"/>
    <col min="5639" max="5639" width="8.85546875" style="41" customWidth="1"/>
    <col min="5640" max="5640" width="9.5703125" style="41" customWidth="1"/>
    <col min="5641" max="5641" width="10" style="41" customWidth="1"/>
    <col min="5642" max="5893" width="9.140625" style="41"/>
    <col min="5894" max="5894" width="10.28515625" style="41" customWidth="1"/>
    <col min="5895" max="5895" width="8.85546875" style="41" customWidth="1"/>
    <col min="5896" max="5896" width="9.5703125" style="41" customWidth="1"/>
    <col min="5897" max="5897" width="10" style="41" customWidth="1"/>
    <col min="5898" max="6149" width="9.140625" style="41"/>
    <col min="6150" max="6150" width="10.28515625" style="41" customWidth="1"/>
    <col min="6151" max="6151" width="8.85546875" style="41" customWidth="1"/>
    <col min="6152" max="6152" width="9.5703125" style="41" customWidth="1"/>
    <col min="6153" max="6153" width="10" style="41" customWidth="1"/>
    <col min="6154" max="6405" width="9.140625" style="41"/>
    <col min="6406" max="6406" width="10.28515625" style="41" customWidth="1"/>
    <col min="6407" max="6407" width="8.85546875" style="41" customWidth="1"/>
    <col min="6408" max="6408" width="9.5703125" style="41" customWidth="1"/>
    <col min="6409" max="6409" width="10" style="41" customWidth="1"/>
    <col min="6410" max="6661" width="9.140625" style="41"/>
    <col min="6662" max="6662" width="10.28515625" style="41" customWidth="1"/>
    <col min="6663" max="6663" width="8.85546875" style="41" customWidth="1"/>
    <col min="6664" max="6664" width="9.5703125" style="41" customWidth="1"/>
    <col min="6665" max="6665" width="10" style="41" customWidth="1"/>
    <col min="6666" max="6917" width="9.140625" style="41"/>
    <col min="6918" max="6918" width="10.28515625" style="41" customWidth="1"/>
    <col min="6919" max="6919" width="8.85546875" style="41" customWidth="1"/>
    <col min="6920" max="6920" width="9.5703125" style="41" customWidth="1"/>
    <col min="6921" max="6921" width="10" style="41" customWidth="1"/>
    <col min="6922" max="7173" width="9.140625" style="41"/>
    <col min="7174" max="7174" width="10.28515625" style="41" customWidth="1"/>
    <col min="7175" max="7175" width="8.85546875" style="41" customWidth="1"/>
    <col min="7176" max="7176" width="9.5703125" style="41" customWidth="1"/>
    <col min="7177" max="7177" width="10" style="41" customWidth="1"/>
    <col min="7178" max="7429" width="9.140625" style="41"/>
    <col min="7430" max="7430" width="10.28515625" style="41" customWidth="1"/>
    <col min="7431" max="7431" width="8.85546875" style="41" customWidth="1"/>
    <col min="7432" max="7432" width="9.5703125" style="41" customWidth="1"/>
    <col min="7433" max="7433" width="10" style="41" customWidth="1"/>
    <col min="7434" max="7685" width="9.140625" style="41"/>
    <col min="7686" max="7686" width="10.28515625" style="41" customWidth="1"/>
    <col min="7687" max="7687" width="8.85546875" style="41" customWidth="1"/>
    <col min="7688" max="7688" width="9.5703125" style="41" customWidth="1"/>
    <col min="7689" max="7689" width="10" style="41" customWidth="1"/>
    <col min="7690" max="7941" width="9.140625" style="41"/>
    <col min="7942" max="7942" width="10.28515625" style="41" customWidth="1"/>
    <col min="7943" max="7943" width="8.85546875" style="41" customWidth="1"/>
    <col min="7944" max="7944" width="9.5703125" style="41" customWidth="1"/>
    <col min="7945" max="7945" width="10" style="41" customWidth="1"/>
    <col min="7946" max="8197" width="9.140625" style="41"/>
    <col min="8198" max="8198" width="10.28515625" style="41" customWidth="1"/>
    <col min="8199" max="8199" width="8.85546875" style="41" customWidth="1"/>
    <col min="8200" max="8200" width="9.5703125" style="41" customWidth="1"/>
    <col min="8201" max="8201" width="10" style="41" customWidth="1"/>
    <col min="8202" max="8453" width="9.140625" style="41"/>
    <col min="8454" max="8454" width="10.28515625" style="41" customWidth="1"/>
    <col min="8455" max="8455" width="8.85546875" style="41" customWidth="1"/>
    <col min="8456" max="8456" width="9.5703125" style="41" customWidth="1"/>
    <col min="8457" max="8457" width="10" style="41" customWidth="1"/>
    <col min="8458" max="8709" width="9.140625" style="41"/>
    <col min="8710" max="8710" width="10.28515625" style="41" customWidth="1"/>
    <col min="8711" max="8711" width="8.85546875" style="41" customWidth="1"/>
    <col min="8712" max="8712" width="9.5703125" style="41" customWidth="1"/>
    <col min="8713" max="8713" width="10" style="41" customWidth="1"/>
    <col min="8714" max="8965" width="9.140625" style="41"/>
    <col min="8966" max="8966" width="10.28515625" style="41" customWidth="1"/>
    <col min="8967" max="8967" width="8.85546875" style="41" customWidth="1"/>
    <col min="8968" max="8968" width="9.5703125" style="41" customWidth="1"/>
    <col min="8969" max="8969" width="10" style="41" customWidth="1"/>
    <col min="8970" max="9221" width="9.140625" style="41"/>
    <col min="9222" max="9222" width="10.28515625" style="41" customWidth="1"/>
    <col min="9223" max="9223" width="8.85546875" style="41" customWidth="1"/>
    <col min="9224" max="9224" width="9.5703125" style="41" customWidth="1"/>
    <col min="9225" max="9225" width="10" style="41" customWidth="1"/>
    <col min="9226" max="9477" width="9.140625" style="41"/>
    <col min="9478" max="9478" width="10.28515625" style="41" customWidth="1"/>
    <col min="9479" max="9479" width="8.85546875" style="41" customWidth="1"/>
    <col min="9480" max="9480" width="9.5703125" style="41" customWidth="1"/>
    <col min="9481" max="9481" width="10" style="41" customWidth="1"/>
    <col min="9482" max="9733" width="9.140625" style="41"/>
    <col min="9734" max="9734" width="10.28515625" style="41" customWidth="1"/>
    <col min="9735" max="9735" width="8.85546875" style="41" customWidth="1"/>
    <col min="9736" max="9736" width="9.5703125" style="41" customWidth="1"/>
    <col min="9737" max="9737" width="10" style="41" customWidth="1"/>
    <col min="9738" max="9989" width="9.140625" style="41"/>
    <col min="9990" max="9990" width="10.28515625" style="41" customWidth="1"/>
    <col min="9991" max="9991" width="8.85546875" style="41" customWidth="1"/>
    <col min="9992" max="9992" width="9.5703125" style="41" customWidth="1"/>
    <col min="9993" max="9993" width="10" style="41" customWidth="1"/>
    <col min="9994" max="10245" width="9.140625" style="41"/>
    <col min="10246" max="10246" width="10.28515625" style="41" customWidth="1"/>
    <col min="10247" max="10247" width="8.85546875" style="41" customWidth="1"/>
    <col min="10248" max="10248" width="9.5703125" style="41" customWidth="1"/>
    <col min="10249" max="10249" width="10" style="41" customWidth="1"/>
    <col min="10250" max="10501" width="9.140625" style="41"/>
    <col min="10502" max="10502" width="10.28515625" style="41" customWidth="1"/>
    <col min="10503" max="10503" width="8.85546875" style="41" customWidth="1"/>
    <col min="10504" max="10504" width="9.5703125" style="41" customWidth="1"/>
    <col min="10505" max="10505" width="10" style="41" customWidth="1"/>
    <col min="10506" max="10757" width="9.140625" style="41"/>
    <col min="10758" max="10758" width="10.28515625" style="41" customWidth="1"/>
    <col min="10759" max="10759" width="8.85546875" style="41" customWidth="1"/>
    <col min="10760" max="10760" width="9.5703125" style="41" customWidth="1"/>
    <col min="10761" max="10761" width="10" style="41" customWidth="1"/>
    <col min="10762" max="11013" width="9.140625" style="41"/>
    <col min="11014" max="11014" width="10.28515625" style="41" customWidth="1"/>
    <col min="11015" max="11015" width="8.85546875" style="41" customWidth="1"/>
    <col min="11016" max="11016" width="9.5703125" style="41" customWidth="1"/>
    <col min="11017" max="11017" width="10" style="41" customWidth="1"/>
    <col min="11018" max="11269" width="9.140625" style="41"/>
    <col min="11270" max="11270" width="10.28515625" style="41" customWidth="1"/>
    <col min="11271" max="11271" width="8.85546875" style="41" customWidth="1"/>
    <col min="11272" max="11272" width="9.5703125" style="41" customWidth="1"/>
    <col min="11273" max="11273" width="10" style="41" customWidth="1"/>
    <col min="11274" max="11525" width="9.140625" style="41"/>
    <col min="11526" max="11526" width="10.28515625" style="41" customWidth="1"/>
    <col min="11527" max="11527" width="8.85546875" style="41" customWidth="1"/>
    <col min="11528" max="11528" width="9.5703125" style="41" customWidth="1"/>
    <col min="11529" max="11529" width="10" style="41" customWidth="1"/>
    <col min="11530" max="11781" width="9.140625" style="41"/>
    <col min="11782" max="11782" width="10.28515625" style="41" customWidth="1"/>
    <col min="11783" max="11783" width="8.85546875" style="41" customWidth="1"/>
    <col min="11784" max="11784" width="9.5703125" style="41" customWidth="1"/>
    <col min="11785" max="11785" width="10" style="41" customWidth="1"/>
    <col min="11786" max="12037" width="9.140625" style="41"/>
    <col min="12038" max="12038" width="10.28515625" style="41" customWidth="1"/>
    <col min="12039" max="12039" width="8.85546875" style="41" customWidth="1"/>
    <col min="12040" max="12040" width="9.5703125" style="41" customWidth="1"/>
    <col min="12041" max="12041" width="10" style="41" customWidth="1"/>
    <col min="12042" max="12293" width="9.140625" style="41"/>
    <col min="12294" max="12294" width="10.28515625" style="41" customWidth="1"/>
    <col min="12295" max="12295" width="8.85546875" style="41" customWidth="1"/>
    <col min="12296" max="12296" width="9.5703125" style="41" customWidth="1"/>
    <col min="12297" max="12297" width="10" style="41" customWidth="1"/>
    <col min="12298" max="12549" width="9.140625" style="41"/>
    <col min="12550" max="12550" width="10.28515625" style="41" customWidth="1"/>
    <col min="12551" max="12551" width="8.85546875" style="41" customWidth="1"/>
    <col min="12552" max="12552" width="9.5703125" style="41" customWidth="1"/>
    <col min="12553" max="12553" width="10" style="41" customWidth="1"/>
    <col min="12554" max="12805" width="9.140625" style="41"/>
    <col min="12806" max="12806" width="10.28515625" style="41" customWidth="1"/>
    <col min="12807" max="12807" width="8.85546875" style="41" customWidth="1"/>
    <col min="12808" max="12808" width="9.5703125" style="41" customWidth="1"/>
    <col min="12809" max="12809" width="10" style="41" customWidth="1"/>
    <col min="12810" max="13061" width="9.140625" style="41"/>
    <col min="13062" max="13062" width="10.28515625" style="41" customWidth="1"/>
    <col min="13063" max="13063" width="8.85546875" style="41" customWidth="1"/>
    <col min="13064" max="13064" width="9.5703125" style="41" customWidth="1"/>
    <col min="13065" max="13065" width="10" style="41" customWidth="1"/>
    <col min="13066" max="13317" width="9.140625" style="41"/>
    <col min="13318" max="13318" width="10.28515625" style="41" customWidth="1"/>
    <col min="13319" max="13319" width="8.85546875" style="41" customWidth="1"/>
    <col min="13320" max="13320" width="9.5703125" style="41" customWidth="1"/>
    <col min="13321" max="13321" width="10" style="41" customWidth="1"/>
    <col min="13322" max="13573" width="9.140625" style="41"/>
    <col min="13574" max="13574" width="10.28515625" style="41" customWidth="1"/>
    <col min="13575" max="13575" width="8.85546875" style="41" customWidth="1"/>
    <col min="13576" max="13576" width="9.5703125" style="41" customWidth="1"/>
    <col min="13577" max="13577" width="10" style="41" customWidth="1"/>
    <col min="13578" max="13829" width="9.140625" style="41"/>
    <col min="13830" max="13830" width="10.28515625" style="41" customWidth="1"/>
    <col min="13831" max="13831" width="8.85546875" style="41" customWidth="1"/>
    <col min="13832" max="13832" width="9.5703125" style="41" customWidth="1"/>
    <col min="13833" max="13833" width="10" style="41" customWidth="1"/>
    <col min="13834" max="14085" width="9.140625" style="41"/>
    <col min="14086" max="14086" width="10.28515625" style="41" customWidth="1"/>
    <col min="14087" max="14087" width="8.85546875" style="41" customWidth="1"/>
    <col min="14088" max="14088" width="9.5703125" style="41" customWidth="1"/>
    <col min="14089" max="14089" width="10" style="41" customWidth="1"/>
    <col min="14090" max="14341" width="9.140625" style="41"/>
    <col min="14342" max="14342" width="10.28515625" style="41" customWidth="1"/>
    <col min="14343" max="14343" width="8.85546875" style="41" customWidth="1"/>
    <col min="14344" max="14344" width="9.5703125" style="41" customWidth="1"/>
    <col min="14345" max="14345" width="10" style="41" customWidth="1"/>
    <col min="14346" max="14597" width="9.140625" style="41"/>
    <col min="14598" max="14598" width="10.28515625" style="41" customWidth="1"/>
    <col min="14599" max="14599" width="8.85546875" style="41" customWidth="1"/>
    <col min="14600" max="14600" width="9.5703125" style="41" customWidth="1"/>
    <col min="14601" max="14601" width="10" style="41" customWidth="1"/>
    <col min="14602" max="14853" width="9.140625" style="41"/>
    <col min="14854" max="14854" width="10.28515625" style="41" customWidth="1"/>
    <col min="14855" max="14855" width="8.85546875" style="41" customWidth="1"/>
    <col min="14856" max="14856" width="9.5703125" style="41" customWidth="1"/>
    <col min="14857" max="14857" width="10" style="41" customWidth="1"/>
    <col min="14858" max="15109" width="9.140625" style="41"/>
    <col min="15110" max="15110" width="10.28515625" style="41" customWidth="1"/>
    <col min="15111" max="15111" width="8.85546875" style="41" customWidth="1"/>
    <col min="15112" max="15112" width="9.5703125" style="41" customWidth="1"/>
    <col min="15113" max="15113" width="10" style="41" customWidth="1"/>
    <col min="15114" max="15365" width="9.140625" style="41"/>
    <col min="15366" max="15366" width="10.28515625" style="41" customWidth="1"/>
    <col min="15367" max="15367" width="8.85546875" style="41" customWidth="1"/>
    <col min="15368" max="15368" width="9.5703125" style="41" customWidth="1"/>
    <col min="15369" max="15369" width="10" style="41" customWidth="1"/>
    <col min="15370" max="15621" width="9.140625" style="41"/>
    <col min="15622" max="15622" width="10.28515625" style="41" customWidth="1"/>
    <col min="15623" max="15623" width="8.85546875" style="41" customWidth="1"/>
    <col min="15624" max="15624" width="9.5703125" style="41" customWidth="1"/>
    <col min="15625" max="15625" width="10" style="41" customWidth="1"/>
    <col min="15626" max="15877" width="9.140625" style="41"/>
    <col min="15878" max="15878" width="10.28515625" style="41" customWidth="1"/>
    <col min="15879" max="15879" width="8.85546875" style="41" customWidth="1"/>
    <col min="15880" max="15880" width="9.5703125" style="41" customWidth="1"/>
    <col min="15881" max="15881" width="10" style="41" customWidth="1"/>
    <col min="15882" max="16133" width="9.140625" style="41"/>
    <col min="16134" max="16134" width="10.28515625" style="41" customWidth="1"/>
    <col min="16135" max="16135" width="8.85546875" style="41" customWidth="1"/>
    <col min="16136" max="16136" width="9.5703125" style="41" customWidth="1"/>
    <col min="16137" max="16137" width="10" style="41" customWidth="1"/>
    <col min="16138" max="16384" width="9.140625" style="41"/>
  </cols>
  <sheetData>
    <row r="1" spans="1:13" x14ac:dyDescent="0.2">
      <c r="A1" s="216" t="s">
        <v>0</v>
      </c>
      <c r="B1" s="216"/>
      <c r="C1" s="216"/>
      <c r="D1" s="216"/>
      <c r="E1" s="216"/>
      <c r="F1" s="216"/>
      <c r="G1" s="216"/>
      <c r="H1" s="216"/>
      <c r="I1" s="216"/>
    </row>
    <row r="2" spans="1:13" x14ac:dyDescent="0.2">
      <c r="A2" s="226"/>
      <c r="B2" s="226"/>
      <c r="C2" s="226"/>
      <c r="D2" s="226"/>
      <c r="E2" s="226"/>
      <c r="F2" s="226"/>
      <c r="G2" s="226"/>
      <c r="H2" s="226"/>
    </row>
    <row r="3" spans="1:13" s="104" customFormat="1" x14ac:dyDescent="0.2">
      <c r="A3" s="226" t="s">
        <v>164</v>
      </c>
      <c r="B3" s="226"/>
      <c r="C3" s="226"/>
      <c r="D3" s="226"/>
      <c r="E3" s="226"/>
      <c r="F3" s="226"/>
      <c r="G3" s="226"/>
      <c r="H3" s="226"/>
      <c r="I3" s="226"/>
    </row>
    <row r="4" spans="1:13" ht="13.5" thickBot="1" x14ac:dyDescent="0.25">
      <c r="G4" s="53" t="s">
        <v>20</v>
      </c>
      <c r="H4" s="53" t="s">
        <v>20</v>
      </c>
      <c r="I4" s="54" t="s">
        <v>20</v>
      </c>
    </row>
    <row r="5" spans="1:13" ht="13.5" thickBot="1" x14ac:dyDescent="0.25">
      <c r="A5" s="230" t="s">
        <v>119</v>
      </c>
      <c r="B5" s="230"/>
      <c r="C5" s="230"/>
      <c r="D5" s="230"/>
      <c r="E5" s="230"/>
      <c r="F5" s="230"/>
      <c r="G5" s="230"/>
      <c r="I5" s="55">
        <f>'Balance Sheet'!G41</f>
        <v>54594.89</v>
      </c>
    </row>
    <row r="7" spans="1:13" x14ac:dyDescent="0.2">
      <c r="A7" s="41" t="s">
        <v>76</v>
      </c>
      <c r="B7" s="40" t="s">
        <v>24</v>
      </c>
    </row>
    <row r="8" spans="1:13" x14ac:dyDescent="0.2">
      <c r="B8" s="41" t="s">
        <v>77</v>
      </c>
      <c r="G8" s="51">
        <f>'Balance Sheet'!G12</f>
        <v>1686.92</v>
      </c>
    </row>
    <row r="9" spans="1:13" x14ac:dyDescent="0.2">
      <c r="H9" s="56">
        <f>G8</f>
        <v>1686.92</v>
      </c>
    </row>
    <row r="10" spans="1:13" x14ac:dyDescent="0.2">
      <c r="B10" s="231" t="s">
        <v>23</v>
      </c>
      <c r="C10" s="231"/>
      <c r="M10" s="93"/>
    </row>
    <row r="11" spans="1:13" hidden="1" x14ac:dyDescent="0.2"/>
    <row r="12" spans="1:13" s="135" customFormat="1" x14ac:dyDescent="0.2">
      <c r="B12" s="75" t="s">
        <v>165</v>
      </c>
      <c r="G12" s="51">
        <v>2000</v>
      </c>
      <c r="H12" s="108"/>
      <c r="I12" s="52"/>
    </row>
    <row r="13" spans="1:13" s="135" customFormat="1" x14ac:dyDescent="0.2">
      <c r="G13" s="51"/>
      <c r="H13" s="56">
        <v>2000</v>
      </c>
      <c r="I13" s="52"/>
    </row>
    <row r="15" spans="1:13" s="15" customFormat="1" x14ac:dyDescent="0.2">
      <c r="A15" s="229" t="s">
        <v>78</v>
      </c>
      <c r="B15" s="229"/>
      <c r="G15" s="57"/>
      <c r="H15" s="57"/>
      <c r="I15" s="58">
        <f>H9+H13</f>
        <v>3686.92</v>
      </c>
    </row>
    <row r="17" spans="1:12" x14ac:dyDescent="0.2">
      <c r="A17" s="41" t="s">
        <v>79</v>
      </c>
      <c r="B17" s="40" t="s">
        <v>30</v>
      </c>
    </row>
    <row r="18" spans="1:12" x14ac:dyDescent="0.2">
      <c r="B18" s="75" t="s">
        <v>166</v>
      </c>
      <c r="G18" s="51">
        <v>283.2</v>
      </c>
    </row>
    <row r="19" spans="1:12" s="188" customFormat="1" x14ac:dyDescent="0.2">
      <c r="B19" s="75" t="s">
        <v>174</v>
      </c>
      <c r="G19" s="51">
        <v>30</v>
      </c>
      <c r="H19" s="51"/>
      <c r="I19" s="52"/>
    </row>
    <row r="20" spans="1:12" x14ac:dyDescent="0.2">
      <c r="H20" s="62">
        <f>G18+G19</f>
        <v>313.2</v>
      </c>
    </row>
    <row r="21" spans="1:12" x14ac:dyDescent="0.2">
      <c r="I21" s="109"/>
    </row>
    <row r="22" spans="1:12" x14ac:dyDescent="0.2">
      <c r="B22" s="40" t="s">
        <v>29</v>
      </c>
    </row>
    <row r="23" spans="1:12" x14ac:dyDescent="0.2">
      <c r="B23" s="59" t="s">
        <v>167</v>
      </c>
      <c r="G23" s="51">
        <v>300</v>
      </c>
    </row>
    <row r="24" spans="1:12" x14ac:dyDescent="0.2">
      <c r="B24" s="60" t="s">
        <v>168</v>
      </c>
      <c r="G24" s="51">
        <v>300</v>
      </c>
    </row>
    <row r="25" spans="1:12" x14ac:dyDescent="0.2">
      <c r="B25" s="61" t="s">
        <v>127</v>
      </c>
      <c r="G25" s="51">
        <v>147.66</v>
      </c>
    </row>
    <row r="26" spans="1:12" s="135" customFormat="1" x14ac:dyDescent="0.2">
      <c r="B26" s="61" t="s">
        <v>169</v>
      </c>
      <c r="G26" s="51">
        <v>31</v>
      </c>
      <c r="H26" s="108"/>
      <c r="I26" s="52"/>
    </row>
    <row r="27" spans="1:12" s="188" customFormat="1" x14ac:dyDescent="0.2">
      <c r="B27" s="61" t="s">
        <v>172</v>
      </c>
      <c r="G27" s="51">
        <v>1776</v>
      </c>
      <c r="H27" s="108"/>
      <c r="I27" s="52"/>
    </row>
    <row r="28" spans="1:12" s="188" customFormat="1" x14ac:dyDescent="0.2">
      <c r="B28" s="61" t="s">
        <v>171</v>
      </c>
      <c r="G28" s="51">
        <v>2393.34</v>
      </c>
      <c r="H28" s="108"/>
      <c r="I28" s="52"/>
    </row>
    <row r="29" spans="1:12" s="188" customFormat="1" x14ac:dyDescent="0.2">
      <c r="B29" s="61" t="s">
        <v>170</v>
      </c>
      <c r="G29" s="51">
        <v>1175</v>
      </c>
      <c r="H29" s="108"/>
      <c r="I29" s="52"/>
    </row>
    <row r="30" spans="1:12" s="188" customFormat="1" x14ac:dyDescent="0.2">
      <c r="B30" s="61" t="s">
        <v>173</v>
      </c>
      <c r="G30" s="51">
        <v>316.36</v>
      </c>
      <c r="H30" s="108"/>
      <c r="I30" s="52"/>
    </row>
    <row r="31" spans="1:12" s="97" customFormat="1" x14ac:dyDescent="0.2">
      <c r="B31" s="61"/>
      <c r="G31" s="51"/>
      <c r="H31" s="56">
        <f>G23+G24+G25+G26+G27+G28+G29+G30</f>
        <v>6439.36</v>
      </c>
      <c r="I31" s="52"/>
    </row>
    <row r="32" spans="1:12" x14ac:dyDescent="0.2">
      <c r="L32" s="51"/>
    </row>
    <row r="33" spans="1:12" s="15" customFormat="1" x14ac:dyDescent="0.2">
      <c r="A33" s="229" t="s">
        <v>80</v>
      </c>
      <c r="B33" s="229"/>
      <c r="G33" s="57"/>
      <c r="H33" s="57"/>
      <c r="I33" s="58">
        <f>H20+H31</f>
        <v>6752.5599999999995</v>
      </c>
    </row>
    <row r="34" spans="1:12" ht="13.5" thickBot="1" x14ac:dyDescent="0.25"/>
    <row r="35" spans="1:12" s="15" customFormat="1" ht="13.5" thickBot="1" x14ac:dyDescent="0.25">
      <c r="A35" s="15" t="s">
        <v>120</v>
      </c>
      <c r="G35" s="57"/>
      <c r="H35" s="57"/>
      <c r="I35" s="55">
        <f>I5-I15+I33</f>
        <v>57660.53</v>
      </c>
      <c r="J35" s="73"/>
      <c r="K35" s="74"/>
      <c r="L35" s="73"/>
    </row>
    <row r="36" spans="1:12" x14ac:dyDescent="0.2">
      <c r="K36" s="65"/>
    </row>
  </sheetData>
  <mergeCells count="7">
    <mergeCell ref="A1:I1"/>
    <mergeCell ref="A33:B33"/>
    <mergeCell ref="A2:H2"/>
    <mergeCell ref="A5:G5"/>
    <mergeCell ref="B10:C10"/>
    <mergeCell ref="A15:B15"/>
    <mergeCell ref="A3:I3"/>
  </mergeCells>
  <pageMargins left="0.7" right="0.7" top="0.75" bottom="0.75" header="0.3" footer="0.3"/>
  <pageSetup paperSize="9" scale="98" orientation="portrait" r:id="rId1"/>
  <headerFooter>
    <oddFooter>&amp;C9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Header Sheet</vt:lpstr>
      <vt:lpstr>Income &amp; Expenditure </vt:lpstr>
      <vt:lpstr>Notes to I&amp;E</vt:lpstr>
      <vt:lpstr>Balance Sheet</vt:lpstr>
      <vt:lpstr>Notes to BS</vt:lpstr>
      <vt:lpstr>Reserves</vt:lpstr>
      <vt:lpstr>Explanation of Variances</vt:lpstr>
      <vt:lpstr>Bank Reconciliation</vt:lpstr>
      <vt:lpstr>Reconciliation of Boxes 7&amp;8</vt:lpstr>
      <vt:lpstr>Assets</vt:lpstr>
      <vt:lpstr>Sheet1</vt:lpstr>
      <vt:lpstr>Assets!Print_Area</vt:lpstr>
      <vt:lpstr>'Balance Sheet'!Print_Area</vt:lpstr>
      <vt:lpstr>'Bank Reconciliation'!Print_Area</vt:lpstr>
      <vt:lpstr>'Explanation of Variances'!Print_Area</vt:lpstr>
      <vt:lpstr>'Income &amp; Expenditure '!Print_Area</vt:lpstr>
      <vt:lpstr>'Notes to BS'!Print_Area</vt:lpstr>
      <vt:lpstr>'Notes to I&amp;E'!Print_Area</vt:lpstr>
      <vt:lpstr>'Reconciliation of Boxes 7&amp;8'!Print_Area</vt:lpstr>
      <vt:lpstr>Reserves!Print_Area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Clerk</dc:creator>
  <cp:lastModifiedBy>Clerk</cp:lastModifiedBy>
  <cp:lastPrinted>2017-06-20T09:25:59Z</cp:lastPrinted>
  <dcterms:created xsi:type="dcterms:W3CDTF">2012-05-02T12:12:27Z</dcterms:created>
  <dcterms:modified xsi:type="dcterms:W3CDTF">2017-06-20T12:14:29Z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